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80" documentId="120_S{2AC9BD13-BADA-5192-A53E-5A8FF88502F6}" xr6:coauthVersionLast="47" xr6:coauthVersionMax="47" xr10:uidLastSave="{06C93BA8-CA47-49F0-8B03-6446683B210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<sst xmlns="http://schemas.openxmlformats.org/spreadsheetml/2006/main" count="180310" uniqueCount="39139">
  <si>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</si>
  <si>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</si>
  <si>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</si>
  <si>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</si>
  <si>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</si>
  <si>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</si>
  <si>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</si>
  <si>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</si>
  <si>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</si>
  <si>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</si>
  <si>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</si>
  <si>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</si>
  <si>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</si>
  <si>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</si>
  <si>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</si>
  <si>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</si>
  <si>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</si>
  <si>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</si>
  <si>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</si>
  <si>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</si>
  <si>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</si>
  <si>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</si>
  <si>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</si>
  <si>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</si>
  <si>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</si>
  <si>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</si>
  <si>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</si>
  <si>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</si>
  <si>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</si>
  <si>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</si>
  <si>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</si>
  <si>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</si>
  <si>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</si>
  <si>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</si>
  <si>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</si>
  <si>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</si>
  <si>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</si>
  <si>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</si>
  <si>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</si>
  <si>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</si>
  <si>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</si>
  <si>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</si>
  <si>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</si>
  <si>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</si>
  <si>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</si>
  <si>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</si>
  <si>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</si>
  <si>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</si>
  <si>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</si>
  <si>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</si>
  <si>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</si>
  <si>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</si>
  <si>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</si>
  <si>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</si>
  <si>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</si>
  <si>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</si>
  <si>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</si>
  <si>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</si>
  <si>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</si>
  <si>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</si>
  <si>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</si>
  <si>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</si>
  <si>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</si>
  <si>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</si>
  <si>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</si>
  <si>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</si>
  <si>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</si>
  <si>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</si>
  <si>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</si>
  <si>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</si>
  <si>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</si>
  <si>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</si>
  <si>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</si>
  <si>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</si>
  <si>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</si>
  <si>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</si>
  <si>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</si>
  <si>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</si>
  <si>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</si>
  <si>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</si>
  <si>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</si>
  <si>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</si>
  <si>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</si>
  <si>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</si>
  <si>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</si>
  <si>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</si>
  <si>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</si>
  <si>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</si>
  <si>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</si>
  <si>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</si>
  <si>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</si>
  <si>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</si>
  <si>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</si>
  <si>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</si>
  <si>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</si>
  <si>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</si>
  <si>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</si>
  <si>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</si>
  <si>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</si>
  <si>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</si>
  <si>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</si>
  <si>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</si>
  <si>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</si>
  <si>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</si>
  <si>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</si>
  <si>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</si>
  <si>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</si>
  <si>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</si>
  <si>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</si>
  <si>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</si>
  <si>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</si>
  <si>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</si>
  <si>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</si>
  <si>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</si>
  <si>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</si>
  <si>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</si>
  <si>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</si>
  <si>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</si>
  <si>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</si>
  <si>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</si>
  <si>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</si>
  <si>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</si>
  <si>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</si>
  <si>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</si>
  <si>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</si>
  <si>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</si>
  <si>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</si>
  <si>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</si>
  <si>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</si>
  <si>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</si>
  <si>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</si>
  <si>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</si>
  <si>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</si>
  <si>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</si>
  <si>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</si>
  <si>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</si>
  <si>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</si>
  <si>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</si>
  <si>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</si>
  <si>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</si>
  <si>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</si>
  <si>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</si>
  <si>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</si>
  <si>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</si>
  <si>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</si>
  <si>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</si>
  <si>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</si>
  <si>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</si>
  <si>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</si>
  <si>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</si>
  <si>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</si>
  <si>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</si>
  <si>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</si>
  <si>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</si>
  <si>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</si>
  <si>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</si>
  <si>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</si>
  <si>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</si>
  <si>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</si>
  <si>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</si>
  <si>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</si>
  <si>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</si>
  <si>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</si>
  <si>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</si>
  <si>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</si>
  <si>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</si>
  <si>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</si>
  <si>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</si>
  <si>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</si>
  <si>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</si>
  <si>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</si>
  <si>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</si>
  <si>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</si>
  <si>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</si>
  <si>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</si>
  <si>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</si>
  <si>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</si>
  <si>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</si>
  <si>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</si>
  <si>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</si>
  <si>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</si>
  <si>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</si>
  <si>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</si>
  <si>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</si>
  <si>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</si>
  <si>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</si>
  <si>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</si>
  <si>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</si>
  <si>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</si>
  <si>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</si>
  <si>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</si>
  <si>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</si>
  <si>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</si>
  <si>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</si>
  <si>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</si>
  <si>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</si>
  <si>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</si>
  <si>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</si>
  <si>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</si>
  <si>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</si>
  <si>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</si>
  <si>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</si>
  <si>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</si>
  <si>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</si>
  <si>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</si>
  <si>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</si>
  <si>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</si>
  <si>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</si>
  <si>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</si>
  <si>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</si>
  <si>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</si>
  <si>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</si>
  <si>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</si>
  <si>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</si>
  <si>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</si>
  <si>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</si>
  <si>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</si>
  <si>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</si>
  <si>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</si>
  <si>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</si>
  <si>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</si>
  <si>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</si>
  <si>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</si>
  <si>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</si>
  <si>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</si>
  <si>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</si>
  <si>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</si>
  <si>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</si>
  <si>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</si>
  <si>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</si>
  <si>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</si>
  <si>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</si>
  <si>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</si>
  <si>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</si>
  <si>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</si>
  <si>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</si>
  <si>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</si>
  <si>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</si>
  <si>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</si>
  <si>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</si>
  <si>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</si>
  <si>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</si>
  <si>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</si>
  <si>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</si>
  <si>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</si>
  <si>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</si>
  <si>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</si>
  <si>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</si>
  <si>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</si>
  <si>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</si>
  <si>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</si>
  <si>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</si>
  <si>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</si>
  <si>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</si>
  <si>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</si>
  <si>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</si>
  <si>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</si>
  <si>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</si>
  <si>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</si>
  <si>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</si>
  <si>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</si>
  <si>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</si>
  <si>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</si>
  <si>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</si>
  <si>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</si>
  <si>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</si>
  <si>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</si>
  <si>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</si>
  <si>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</si>
  <si>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</si>
  <si>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</si>
  <si>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</si>
  <si>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</si>
  <si>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</si>
  <si>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</si>
  <si>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</si>
  <si>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</si>
  <si>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</si>
  <si>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</si>
  <si>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</si>
  <si>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</si>
  <si>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</si>
  <si>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</si>
  <si>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</si>
  <si>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</si>
  <si>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</si>
  <si>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</si>
  <si>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</si>
  <si>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</si>
  <si>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</si>
  <si>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</si>
  <si>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</si>
  <si>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</si>
  <si>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</si>
  <si>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</si>
  <si>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</si>
  <si>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</si>
  <si>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</si>
  <si>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</si>
  <si>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</si>
  <si>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</si>
  <si>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</si>
  <si>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</si>
  <si>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</si>
  <si>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</si>
  <si>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</si>
  <si>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</si>
  <si>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</si>
  <si>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</si>
  <si>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</si>
  <si>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</si>
  <si>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</si>
  <si>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</si>
  <si>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</si>
  <si>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</si>
  <si>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</si>
  <si>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</si>
  <si>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</si>
  <si>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</si>
  <si>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</si>
  <si>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</si>
  <si>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</si>
  <si>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</si>
  <si>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</si>
  <si>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</si>
  <si>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</si>
  <si>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</si>
  <si>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</si>
  <si>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</si>
  <si>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</si>
  <si>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</si>
  <si>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</si>
  <si>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</si>
  <si>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</si>
  <si>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</si>
  <si>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</si>
  <si>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</si>
  <si>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</si>
  <si>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</si>
  <si>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</si>
  <si>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</si>
  <si>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</si>
  <si>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</si>
  <si>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</si>
  <si>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</si>
  <si>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</si>
  <si>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</si>
  <si>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</si>
  <si>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</si>
  <si>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</si>
  <si>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</si>
  <si>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</si>
  <si>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</si>
  <si>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</si>
  <si>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</si>
  <si>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</si>
  <si>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</si>
  <si>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</si>
  <si>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</si>
  <si>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</si>
  <si>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</si>
  <si>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</si>
  <si>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</si>
  <si>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</si>
  <si>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</si>
  <si>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</si>
  <si>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</si>
  <si>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</si>
  <si>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</si>
  <si>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</si>
  <si>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</si>
  <si>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</si>
  <si>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</si>
  <si>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</si>
  <si>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</si>
  <si>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</si>
  <si>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</si>
  <si>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</si>
  <si>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</si>
  <si>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</si>
  <si>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</si>
  <si>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</si>
  <si>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</si>
  <si>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</si>
  <si>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</si>
  <si>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</si>
  <si>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</si>
  <si>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</si>
  <si>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</si>
  <si>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</si>
  <si>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</si>
  <si>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</si>
  <si>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</si>
  <si>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</si>
  <si>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</si>
  <si>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</si>
  <si>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</si>
  <si>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</si>
  <si>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</si>
  <si>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</si>
  <si>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</si>
  <si>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</si>
  <si>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</si>
  <si>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</si>
  <si>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</si>
  <si>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</si>
  <si>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</si>
  <si>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</si>
  <si>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</si>
  <si>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</si>
  <si>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</si>
  <si>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</si>
  <si>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</si>
  <si>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</si>
  <si>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</si>
  <si>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</si>
  <si>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</si>
  <si>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</si>
  <si>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</si>
  <si>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</si>
  <si>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</si>
  <si>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</si>
  <si>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</si>
  <si>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</si>
  <si>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</si>
  <si>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</si>
  <si>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</si>
  <si>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</si>
  <si>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</si>
  <si>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</si>
  <si>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</si>
  <si>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</si>
  <si>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</si>
  <si>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</si>
  <si>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</si>
  <si>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</si>
  <si>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</si>
  <si>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</si>
  <si>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</si>
  <si>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</si>
  <si>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</si>
  <si>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</si>
  <si>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</si>
  <si>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</si>
  <si>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</si>
  <si>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</si>
  <si>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</si>
  <si>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</si>
  <si>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</si>
  <si>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</si>
  <si>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</si>
  <si>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</si>
  <si>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</si>
  <si>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</si>
  <si>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</si>
  <si>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</si>
  <si>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</si>
  <si>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</si>
  <si>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</si>
  <si>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</si>
  <si>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</si>
  <si>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</si>
  <si>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</si>
  <si>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</si>
  <si>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</si>
  <si>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</si>
  <si>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</si>
  <si>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</si>
  <si>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</si>
  <si>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</si>
  <si>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</si>
  <si>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</si>
  <si>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</si>
  <si>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</si>
  <si>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</si>
  <si>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</si>
  <si>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</si>
  <si>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</si>
  <si>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</si>
  <si>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</si>
  <si>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</si>
  <si>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</si>
  <si>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</si>
  <si>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</si>
  <si>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</si>
  <si>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</si>
  <si>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</si>
  <si>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</si>
  <si>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</si>
  <si>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</si>
  <si>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</si>
  <si>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</si>
  <si>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</si>
  <si>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</si>
  <si>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</si>
  <si>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</si>
  <si>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</si>
  <si>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</si>
  <si>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</si>
  <si>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</si>
  <si>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</si>
  <si>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</si>
  <si>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</si>
  <si>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</si>
  <si>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</si>
  <si>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</si>
  <si>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</si>
  <si>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</si>
  <si>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</si>
  <si>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</si>
  <si>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</si>
  <si>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</si>
  <si>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</si>
  <si>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</si>
  <si>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</si>
  <si>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</si>
  <si>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</si>
  <si>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</si>
  <si>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</si>
  <si>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</si>
  <si>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</si>
  <si>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</si>
  <si>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</si>
  <si>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</si>
  <si>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</si>
  <si>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</si>
  <si>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</si>
  <si>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</si>
  <si>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</si>
  <si>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</si>
  <si>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</si>
  <si>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</si>
  <si>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</si>
  <si>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</si>
  <si>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</si>
  <si>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</si>
  <si>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</si>
  <si>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</si>
  <si>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</si>
  <si>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</si>
  <si>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</si>
  <si>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</si>
  <si>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</si>
  <si>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</si>
  <si>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</si>
  <si>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</si>
  <si>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</si>
  <si>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</si>
  <si>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</si>
  <si>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</si>
  <si>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</si>
  <si>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</si>
  <si>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</si>
  <si>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</si>
  <si>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</si>
  <si>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</si>
  <si>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</si>
  <si>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</si>
  <si>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</si>
  <si>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</si>
  <si>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</si>
  <si>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</si>
  <si>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</si>
  <si>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</si>
  <si>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</si>
  <si>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</si>
  <si>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</si>
  <si>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</si>
  <si>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</si>
  <si>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</si>
  <si>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</si>
  <si>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</si>
  <si>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</si>
  <si>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</si>
  <si>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</si>
  <si>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</si>
  <si>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</si>
  <si>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</si>
  <si>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</si>
  <si>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</si>
  <si>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</si>
  <si>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</si>
  <si>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</si>
  <si>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</si>
  <si>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</si>
  <si>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</si>
  <si>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</si>
  <si>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</si>
  <si>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</si>
  <si>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</si>
  <si>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</si>
  <si>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</si>
  <si>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</si>
  <si>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</si>
  <si>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</si>
  <si>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</si>
  <si>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</si>
  <si>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</si>
  <si>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</si>
  <si>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</si>
  <si>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</si>
  <si>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</si>
  <si>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</si>
  <si>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</si>
  <si>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</si>
  <si>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</si>
  <si>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</si>
  <si>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</si>
  <si>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</si>
  <si>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</si>
  <si>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</si>
  <si>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</si>
  <si>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</si>
  <si>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</si>
  <si>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</si>
  <si>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</si>
  <si>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</si>
  <si>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</si>
  <si>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</si>
  <si>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</si>
  <si>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</si>
  <si>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</si>
  <si>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</si>
  <si>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</si>
  <si>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</si>
  <si>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</si>
  <si>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</si>
  <si>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</si>
  <si>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</si>
  <si>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</si>
  <si>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</si>
  <si>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</si>
  <si>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</si>
  <si>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</si>
  <si>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</si>
  <si>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</si>
  <si>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</si>
  <si>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</si>
  <si>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</si>
  <si>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</si>
  <si>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</si>
  <si>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</si>
  <si>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</si>
  <si>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</si>
  <si>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</si>
  <si>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</si>
  <si>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</si>
  <si>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</si>
  <si>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</si>
  <si>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</si>
  <si>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</si>
  <si>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</si>
  <si>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</si>
  <si>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</si>
  <si>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</si>
  <si>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</si>
  <si>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</si>
  <si>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</si>
  <si>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</si>
  <si>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</si>
  <si>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</si>
  <si>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</si>
  <si>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</si>
  <si>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</si>
  <si>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</si>
  <si>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</si>
  <si>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</si>
  <si>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</si>
  <si>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</si>
  <si>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</si>
  <si>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</si>
  <si>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</si>
  <si>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</si>
  <si>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</si>
  <si>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</si>
  <si>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</si>
  <si>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</si>
  <si>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</si>
  <si>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</si>
  <si>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</si>
  <si>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</si>
  <si>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</si>
  <si>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</si>
  <si>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</si>
  <si>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</si>
  <si>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</si>
  <si>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</si>
  <si>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</si>
  <si>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</si>
  <si>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</si>
  <si>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</si>
  <si>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</si>
  <si>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</si>
  <si>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</si>
  <si>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</si>
  <si>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</si>
  <si>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</si>
  <si>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</si>
  <si>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</si>
  <si>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</si>
  <si>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</si>
  <si>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</si>
  <si>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</si>
  <si>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</si>
  <si>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</si>
  <si>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</si>
  <si>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</si>
  <si>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</si>
  <si>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</si>
  <si>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</si>
  <si>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</si>
  <si>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</si>
  <si>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</si>
  <si>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</si>
  <si>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</si>
  <si>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</si>
  <si>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</si>
  <si>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</si>
  <si>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</si>
  <si>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</si>
  <si>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</si>
  <si>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</si>
  <si>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</si>
  <si>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</si>
  <si>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</si>
  <si>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</si>
  <si>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</si>
  <si>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</si>
  <si>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</si>
  <si>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</si>
  <si>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</si>
  <si>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</si>
  <si>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</si>
  <si>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</si>
  <si>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</si>
  <si>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</si>
  <si>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</si>
  <si>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</si>
  <si>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</si>
  <si>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</si>
  <si>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</si>
  <si>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</si>
  <si>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</si>
  <si>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</si>
  <si>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</si>
  <si>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</si>
  <si>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</si>
  <si>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</si>
  <si>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</si>
  <si>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</si>
  <si>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</si>
  <si>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</si>
  <si>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</si>
  <si>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</si>
  <si>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</si>
  <si>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</si>
  <si>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</si>
  <si>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</si>
  <si>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</si>
  <si>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</si>
  <si>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</si>
  <si>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</si>
  <si>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</si>
  <si>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</si>
  <si>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</si>
  <si>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</si>
  <si>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</si>
  <si>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</si>
  <si>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</si>
  <si>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</si>
  <si>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</si>
  <si>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</si>
  <si>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</si>
  <si>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</si>
  <si>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</si>
  <si>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</si>
  <si>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</si>
  <si>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</si>
  <si>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</si>
  <si>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</si>
  <si>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</si>
  <si>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</si>
  <si>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</si>
  <si>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</si>
  <si>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</si>
  <si>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</si>
  <si>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</si>
  <si>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</si>
  <si>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</si>
  <si>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</si>
  <si>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</si>
  <si>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</si>
  <si>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</si>
  <si>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</si>
  <si>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</si>
  <si>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</si>
  <si>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</si>
  <si>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</si>
  <si>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</si>
  <si>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</si>
  <si>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</si>
  <si>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</si>
  <si>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</si>
  <si>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</si>
  <si>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</si>
  <si>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</si>
  <si>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</si>
  <si>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</si>
  <si>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</si>
  <si>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</si>
  <si>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</si>
  <si>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</si>
  <si>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</si>
  <si>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</si>
  <si>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</si>
  <si>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</si>
  <si>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</si>
  <si>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</si>
  <si>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</si>
  <si>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</si>
  <si>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</si>
  <si>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</si>
  <si>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</si>
  <si>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</si>
  <si>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</si>
  <si>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</si>
  <si>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</si>
  <si>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</si>
  <si>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</si>
  <si>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</si>
  <si>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</si>
  <si>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</si>
  <si>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</si>
  <si>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</si>
  <si>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</si>
  <si>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</si>
  <si>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</si>
  <si>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</si>
  <si>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</si>
  <si>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</si>
  <si>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</si>
  <si>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</si>
  <si>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</si>
  <si>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</si>
  <si>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</si>
  <si>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</si>
  <si>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</si>
  <si>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</si>
  <si>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</si>
  <si>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</si>
  <si>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</si>
  <si>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</si>
  <si>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</si>
  <si>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</si>
  <si>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</si>
  <si>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</si>
  <si>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</si>
  <si>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</si>
  <si>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</si>
  <si>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</si>
  <si>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</si>
  <si>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</si>
  <si>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</si>
  <si>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</si>
  <si>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</si>
  <si>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</si>
  <si>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</si>
  <si>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</si>
  <si>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</si>
  <si>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</si>
  <si>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</si>
  <si>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</si>
  <si>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</si>
  <si>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</si>
  <si>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</si>
  <si>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</si>
  <si>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</si>
  <si>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</si>
  <si>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</si>
  <si>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</si>
  <si>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</si>
  <si>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</si>
  <si>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</si>
  <si>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</si>
  <si>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</si>
  <si>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</si>
  <si>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</si>
  <si>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</si>
  <si>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</si>
  <si>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</si>
  <si>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</si>
  <si>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</si>
  <si>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</si>
  <si>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</si>
  <si>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</si>
  <si>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</si>
  <si>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</si>
  <si>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</si>
  <si>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</si>
  <si>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</si>
  <si>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</si>
  <si>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</si>
  <si>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</si>
  <si>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</si>
  <si>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</si>
  <si>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</si>
  <si>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</si>
  <si>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</si>
  <si>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</si>
  <si>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</si>
  <si>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</si>
  <si>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</si>
  <si>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</si>
  <si>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</si>
  <si>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</si>
  <si>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</si>
  <si>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</si>
  <si>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</si>
  <si>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</si>
  <si>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</si>
  <si>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</si>
  <si>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</si>
  <si>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</si>
  <si>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</si>
  <si>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</si>
  <si>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</si>
  <si>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</si>
  <si>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</si>
  <si>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</si>
  <si>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</si>
  <si>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</si>
  <si>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</si>
  <si>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</si>
  <si>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</si>
  <si>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</si>
  <si>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</si>
  <si>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</si>
  <si>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</si>
  <si>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</si>
  <si>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</si>
  <si>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</si>
  <si>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</si>
  <si>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</si>
  <si>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</si>
  <si>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</si>
  <si>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</si>
  <si>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</si>
  <si>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</si>
  <si>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</si>
  <si>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</si>
  <si>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</si>
  <si>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</si>
  <si>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</si>
  <si>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</si>
  <si>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</si>
  <si>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</si>
  <si>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</si>
  <si>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</si>
  <si>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</si>
  <si>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</si>
  <si>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</si>
  <si>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</si>
  <si>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</si>
  <si>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</si>
  <si>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</si>
  <si>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</si>
  <si>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</si>
  <si>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</si>
  <si>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</si>
  <si>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</si>
  <si>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</si>
  <si>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</si>
  <si>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</si>
  <si>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</si>
  <si>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</si>
  <si>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</si>
  <si>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</si>
  <si>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</si>
  <si>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</si>
  <si>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</si>
  <si>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</si>
  <si>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</si>
  <si>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</si>
  <si>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</si>
  <si>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</si>
  <si>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</si>
  <si>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</si>
  <si>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</si>
  <si>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</si>
  <si>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</si>
  <si>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</si>
  <si>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</si>
  <si>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</si>
  <si>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</si>
  <si>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</si>
  <si>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</si>
  <si>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</si>
  <si>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</si>
  <si>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</si>
  <si>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</si>
  <si>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</si>
  <si>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</si>
  <si>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</si>
  <si>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</si>
  <si>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</si>
  <si>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</si>
  <si>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</si>
  <si>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</si>
  <si>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</si>
  <si>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</si>
  <si>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</si>
  <si>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</si>
  <si>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</si>
  <si>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</si>
  <si>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</si>
  <si>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</si>
  <si>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</si>
  <si>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</si>
  <si>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</si>
  <si>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</si>
  <si>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</si>
  <si>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</si>
  <si>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</si>
  <si>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</si>
  <si>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</si>
  <si>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</si>
  <si>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</si>
  <si>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</si>
  <si>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</si>
  <si>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</si>
  <si>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</si>
  <si>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</si>
  <si>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</si>
  <si>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</si>
  <si>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</si>
  <si>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</si>
  <si>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</si>
  <si>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</si>
  <si>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</si>
  <si>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</si>
  <si>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</si>
  <si>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</si>
  <si>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</si>
  <si>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</si>
  <si>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</si>
  <si>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</si>
  <si>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</si>
  <si>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</si>
  <si>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</si>
  <si>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</si>
  <si>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</si>
  <si>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</si>
  <si>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</si>
  <si>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</si>
  <si>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</si>
  <si>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</si>
  <si>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</si>
  <si>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</si>
  <si>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</si>
  <si>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</si>
  <si>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</si>
  <si>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</si>
  <si>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</si>
  <si>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</si>
  <si>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</si>
  <si>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</si>
  <si>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</si>
  <si>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</si>
  <si>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</si>
  <si>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</si>
  <si>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</si>
  <si>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</si>
  <si>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</si>
  <si>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</si>
  <si>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</si>
  <si>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</si>
  <si>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</si>
  <si>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</si>
  <si>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</si>
  <si>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</si>
  <si>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</si>
  <si>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</si>
  <si>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</si>
  <si>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</si>
  <si>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</si>
  <si>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</si>
  <si>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</si>
  <si>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</si>
  <si>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</si>
  <si>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</si>
  <si>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</si>
  <si>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</si>
  <si>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</si>
  <si>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</si>
  <si>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</si>
  <si>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</si>
  <si>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</si>
  <si>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</si>
  <si>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</si>
  <si>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</si>
  <si>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</si>
  <si>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</si>
  <si>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</si>
  <si>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</si>
  <si>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</si>
  <si>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</si>
  <si>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</si>
  <si>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</si>
  <si>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</si>
  <si>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</si>
  <si>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</si>
  <si>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</si>
  <si>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</si>
  <si>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</si>
  <si>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</si>
  <si>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</si>
  <si>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</si>
  <si>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</si>
  <si>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</si>
  <si>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</si>
  <si>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</si>
  <si>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</si>
  <si>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</si>
  <si>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</si>
  <si>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</si>
  <si>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</si>
  <si>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</si>
  <si>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</si>
  <si>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</si>
  <si>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</si>
  <si>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</si>
  <si>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</si>
  <si>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</si>
  <si>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</si>
  <si>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</si>
  <si>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</si>
  <si>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</si>
  <si>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</si>
  <si>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</si>
  <si>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</si>
  <si>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</si>
  <si>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</si>
  <si>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</si>
  <si>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</si>
  <si>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</si>
  <si>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</si>
  <si>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</si>
  <si>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</si>
  <si>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</si>
  <si>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</si>
  <si>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</si>
  <si>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</si>
  <si>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</si>
  <si>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</si>
  <si>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</si>
  <si>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</si>
  <si>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</si>
  <si>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</si>
  <si>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</si>
  <si>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</si>
  <si>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</si>
  <si>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</si>
  <si>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</si>
  <si>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</si>
  <si>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</si>
  <si>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</si>
  <si>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</si>
  <si>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</si>
  <si>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</si>
  <si>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</si>
  <si>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</si>
  <si>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</si>
  <si>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</si>
  <si>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</si>
  <si>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</si>
  <si>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</si>
  <si>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</si>
  <si>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</si>
  <si>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</si>
  <si>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</si>
  <si>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</si>
  <si>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</si>
  <si>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</si>
  <si>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</si>
  <si>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</si>
  <si>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</si>
  <si>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</si>
  <si>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</si>
  <si>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</si>
  <si>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</si>
  <si>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</si>
  <si>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</si>
  <si>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</si>
  <si>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</si>
  <si>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</si>
  <si>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</si>
  <si>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</si>
  <si>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</si>
  <si>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</si>
  <si>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</si>
  <si>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</si>
  <si>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</si>
  <si>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</si>
  <si>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</si>
  <si>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</si>
  <si>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</si>
  <si>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</si>
  <si>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</si>
  <si>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</si>
  <si>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</si>
  <si>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</si>
  <si>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</si>
  <si>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</si>
  <si>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</si>
  <si>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</si>
  <si>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</si>
  <si>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</si>
  <si>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</si>
  <si>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</si>
  <si>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</si>
  <si>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</si>
  <si>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</si>
  <si>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</si>
  <si>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</si>
  <si>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</si>
  <si>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</si>
  <si>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</si>
  <si>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</si>
  <si>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</si>
  <si>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</si>
  <si>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</si>
  <si>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</si>
  <si>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</si>
  <si>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</si>
  <si>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</si>
  <si>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</si>
  <si>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</si>
  <si>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</si>
  <si>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</si>
  <si>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</si>
  <si>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</si>
  <si>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</si>
  <si>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</si>
  <si>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</si>
  <si>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</si>
  <si>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</si>
  <si>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</si>
  <si>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</si>
  <si>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</si>
  <si>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</si>
  <si>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</si>
  <si>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</si>
  <si>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</si>
  <si>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</si>
  <si>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</si>
  <si>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</si>
  <si>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</si>
  <si>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</si>
  <si>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</si>
  <si>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</si>
  <si>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</si>
  <si>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</si>
  <si>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</si>
  <si>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</si>
  <si>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</si>
  <si>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</si>
  <si>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</si>
  <si>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</si>
  <si>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</si>
  <si>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</si>
  <si>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</si>
  <si>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</si>
  <si>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</si>
  <si>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</si>
  <si>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</si>
  <si>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</si>
  <si>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</si>
  <si>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</si>
  <si>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</si>
  <si>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</si>
  <si>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</si>
  <si>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</si>
  <si>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</si>
  <si>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</si>
  <si>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</si>
  <si>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</si>
  <si>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</si>
  <si>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</si>
  <si>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</si>
  <si>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</si>
  <si>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</si>
  <si>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</si>
  <si>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</si>
  <si>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</si>
  <si>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</si>
  <si>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</si>
  <si>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</si>
  <si>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</si>
  <si>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</si>
  <si>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</si>
  <si>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</si>
  <si>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</si>
  <si>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</si>
  <si>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</si>
  <si>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</si>
  <si>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</si>
  <si>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</si>
  <si>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</si>
  <si>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</si>
  <si>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</si>
  <si>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</si>
  <si>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</si>
  <si>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</si>
  <si>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</si>
  <si>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</si>
  <si>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</si>
  <si>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</si>
  <si>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</si>
  <si>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</si>
  <si>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</si>
  <si>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</si>
  <si>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</si>
  <si>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</si>
  <si>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</si>
  <si>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</si>
  <si>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</si>
  <si>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</si>
  <si>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</si>
  <si>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</si>
  <si>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</si>
  <si>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</si>
  <si>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</si>
  <si>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</si>
  <si>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</si>
  <si>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</si>
  <si>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</si>
  <si>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</si>
  <si>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</si>
  <si>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</si>
  <si>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</si>
  <si>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</si>
  <si>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</si>
  <si>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</si>
  <si>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</si>
  <si>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</si>
  <si>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</si>
  <si>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</si>
  <si>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</si>
  <si>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</si>
  <si>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</si>
  <si>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</si>
  <si>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</si>
  <si>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</si>
  <si>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</si>
  <si>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</si>
  <si>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</si>
  <si>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</si>
  <si>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</si>
  <si>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</si>
  <si>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</si>
  <si>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</si>
  <si>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</si>
  <si>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</si>
  <si>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</si>
  <si>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</si>
  <si>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</si>
  <si>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</si>
  <si>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</si>
  <si>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</si>
  <si>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</si>
  <si>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</si>
  <si>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</si>
  <si>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</si>
  <si>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</si>
  <si>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</si>
  <si>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</si>
  <si>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</si>
  <si>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</si>
  <si>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</si>
  <si>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</si>
  <si>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</si>
  <si>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</si>
  <si>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</si>
  <si>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</si>
  <si>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</si>
  <si>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</si>
  <si>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</si>
  <si>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</si>
  <si>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</si>
  <si>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</si>
  <si>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</si>
  <si>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</si>
  <si>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</si>
  <si>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</si>
  <si>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</si>
  <si>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</si>
  <si>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</si>
  <si>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</si>
  <si>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</si>
  <si>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</si>
  <si>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</si>
  <si>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</si>
  <si>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</si>
  <si>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</si>
  <si>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</si>
  <si>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</si>
  <si>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</si>
  <si>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</si>
  <si>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</si>
  <si>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</si>
  <si>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</si>
  <si>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</si>
  <si>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</si>
  <si>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</si>
  <si>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</si>
  <si>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</si>
  <si>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</si>
  <si>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</si>
  <si>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</si>
  <si>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</si>
  <si>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</si>
  <si>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</si>
  <si>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</si>
  <si>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</si>
  <si>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</si>
  <si>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</si>
  <si>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</si>
  <si>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</si>
  <si>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</si>
  <si>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</si>
  <si>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</si>
  <si>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</si>
  <si>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</si>
  <si>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</si>
  <si>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</si>
  <si>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</si>
  <si>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</si>
  <si>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</si>
  <si>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</si>
  <si>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</si>
  <si>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</si>
  <si>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</si>
  <si>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</si>
  <si>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</si>
  <si>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</si>
  <si>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</si>
  <si>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</si>
  <si>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</si>
  <si>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</si>
  <si>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</si>
  <si>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</si>
  <si>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</si>
  <si>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</si>
  <si>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</si>
  <si>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</si>
  <si>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</si>
  <si>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</si>
  <si>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</si>
  <si>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</si>
  <si>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</si>
  <si>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</si>
  <si>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</si>
  <si>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</si>
  <si>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</si>
  <si>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</si>
  <si>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</si>
  <si>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</si>
  <si>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</si>
  <si>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</si>
  <si>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</si>
  <si>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</si>
  <si>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</si>
  <si>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</si>
  <si>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</si>
  <si>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</si>
  <si>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</si>
  <si>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</si>
  <si>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</si>
  <si>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</si>
  <si>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</si>
  <si>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</si>
  <si>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</si>
  <si>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</si>
  <si>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</si>
  <si>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</si>
  <si>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</si>
  <si>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</si>
  <si>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</si>
  <si>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</si>
  <si>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</si>
  <si>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</si>
  <si>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</si>
  <si>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</si>
  <si>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</si>
  <si>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</si>
  <si>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</si>
  <si>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</si>
  <si>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</si>
  <si>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</si>
  <si>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</si>
  <si>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</si>
  <si>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</si>
  <si>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</si>
  <si>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</si>
  <si>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</si>
  <si>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</si>
  <si>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</si>
  <si>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</si>
  <si>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</si>
  <si>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</si>
  <si>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</si>
  <si>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</si>
  <si>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</si>
  <si>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</si>
  <si>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</si>
  <si>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</si>
  <si>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</si>
  <si>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</si>
  <si>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</si>
  <si>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</si>
  <si>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</si>
  <si>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</si>
  <si>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</si>
  <si>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</si>
  <si>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</si>
  <si>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</si>
  <si>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</si>
  <si>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</si>
  <si>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</si>
  <si>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</si>
  <si>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</si>
  <si>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</si>
  <si>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</si>
  <si>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</si>
  <si>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</si>
  <si>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</si>
  <si>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</si>
  <si>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</si>
  <si>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</si>
  <si>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</si>
  <si>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</si>
  <si>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</si>
  <si>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</si>
  <si>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</si>
  <si>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</si>
  <si>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</si>
  <si>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</si>
  <si>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</si>
  <si>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</si>
  <si>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</si>
  <si>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</si>
  <si>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</si>
  <si>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</si>
  <si>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</si>
  <si>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</si>
  <si>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</si>
  <si>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</si>
  <si>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</si>
  <si>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</si>
  <si>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</si>
  <si>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</si>
  <si>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</si>
  <si>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</si>
  <si>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</si>
  <si>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</si>
  <si>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</si>
  <si>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</si>
  <si>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</si>
  <si>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</si>
  <si>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</si>
  <si>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</si>
  <si>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</si>
  <si>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</si>
  <si>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</si>
  <si>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</si>
  <si>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</si>
  <si>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</si>
  <si>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</si>
  <si>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</si>
  <si>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</si>
  <si>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</si>
  <si>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</si>
  <si>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</si>
  <si>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</si>
  <si>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</si>
  <si>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</si>
  <si>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</si>
  <si>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</si>
  <si>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</si>
  <si>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</si>
  <si>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</si>
  <si>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</si>
  <si>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</si>
  <si>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</si>
  <si>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</si>
  <si>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</si>
  <si>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</si>
  <si>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</si>
  <si>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</si>
  <si>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</si>
  <si>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</si>
  <si>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</si>
  <si>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</si>
  <si>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</si>
  <si>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</si>
  <si>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</si>
  <si>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</si>
  <si>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</si>
  <si>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</si>
  <si>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</si>
  <si>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</si>
  <si>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</si>
  <si>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</si>
  <si>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</si>
  <si>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</si>
  <si>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</si>
  <si>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</si>
  <si>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</si>
  <si>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</si>
  <si>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</si>
  <si>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</si>
  <si>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</si>
  <si>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</si>
  <si>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</si>
  <si>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</si>
  <si>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</si>
  <si>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</si>
  <si>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</si>
  <si>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</si>
  <si>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</si>
  <si>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</si>
  <si>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</si>
  <si>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</si>
  <si>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</si>
  <si>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</si>
  <si>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</si>
  <si>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</si>
  <si>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</si>
  <si>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</si>
  <si>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</si>
  <si>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</si>
  <si>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</si>
  <si>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</si>
  <si>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</si>
  <si>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</si>
  <si>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</si>
  <si>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</si>
  <si>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</si>
  <si>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</si>
  <si>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</si>
  <si>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</si>
  <si>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</si>
  <si>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</si>
  <si>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</si>
  <si>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</si>
  <si>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</si>
  <si>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</si>
  <si>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</si>
  <si>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</si>
  <si>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</si>
  <si>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</si>
  <si>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</si>
  <si>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</si>
  <si>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</si>
  <si>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</si>
  <si>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</si>
  <si>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</si>
  <si>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</si>
  <si>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</si>
  <si>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</si>
  <si>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</si>
  <si>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</si>
  <si>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</si>
  <si>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</si>
  <si>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</si>
  <si>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</si>
  <si>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</si>
  <si>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</si>
  <si>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</si>
  <si>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</si>
  <si>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</si>
  <si>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</si>
  <si>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</si>
  <si>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</si>
  <si>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</si>
  <si>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</si>
  <si>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</si>
  <si>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</si>
  <si>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</si>
  <si>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</si>
  <si>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</si>
  <si>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</si>
  <si>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</si>
  <si>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</si>
  <si>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</si>
  <si>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</si>
  <si>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</si>
  <si>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</si>
  <si>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</si>
  <si>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</si>
  <si>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</si>
  <si>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</si>
  <si>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</si>
  <si>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</si>
  <si>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</si>
  <si>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</si>
  <si>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</si>
  <si>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</si>
  <si>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</si>
  <si>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</si>
  <si>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</si>
  <si>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</si>
  <si>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</si>
  <si>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</si>
  <si>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</si>
  <si>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</si>
  <si>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</si>
  <si>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</si>
  <si>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</si>
  <si>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</si>
  <si>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</si>
  <si>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</si>
  <si>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</si>
  <si>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</si>
  <si>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</si>
  <si>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</si>
  <si>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</si>
  <si>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</si>
  <si>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</si>
  <si>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</si>
  <si>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</si>
  <si>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</si>
  <si>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</si>
  <si>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</si>
  <si>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</si>
  <si>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</si>
  <si>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</si>
  <si>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</si>
  <si>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</si>
  <si>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</si>
  <si>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</si>
  <si>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</si>
  <si>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</si>
  <si>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</si>
  <si>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</si>
  <si>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</si>
  <si>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</si>
  <si>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</si>
  <si>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</si>
  <si>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</si>
  <si>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</si>
  <si>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</si>
  <si>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</si>
  <si>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</si>
  <si>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</si>
  <si>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</si>
  <si>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</si>
  <si>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</si>
  <si>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</si>
  <si>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</si>
  <si>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</si>
  <si>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</si>
  <si>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</si>
  <si>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</si>
  <si>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</si>
  <si>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</si>
  <si>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</si>
  <si>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</si>
  <si>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</si>
  <si>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</si>
  <si>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</si>
  <si>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</si>
  <si>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</si>
  <si>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</si>
  <si>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</si>
  <si>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</si>
  <si>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</si>
  <si>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</si>
  <si>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</si>
  <si>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</si>
  <si>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</si>
  <si>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</si>
  <si>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</si>
  <si>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</si>
  <si>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</si>
  <si>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</si>
  <si>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</si>
  <si>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</si>
  <si>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</si>
  <si>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</si>
  <si>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</si>
  <si>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</si>
  <si>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</si>
  <si>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</si>
  <si>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</si>
  <si>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</si>
  <si>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</si>
  <si>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</si>
  <si>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</si>
  <si>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</si>
  <si>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</si>
  <si>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</si>
  <si>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</si>
  <si>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</si>
  <si>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</si>
  <si>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</si>
  <si>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</si>
  <si>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</si>
  <si>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</si>
  <si>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</si>
  <si>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</si>
  <si>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</si>
  <si>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</si>
  <si>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</si>
  <si>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</si>
  <si>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</si>
  <si>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</si>
  <si>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</si>
  <si>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</si>
  <si>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</si>
  <si>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</si>
  <si>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</si>
  <si>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</si>
  <si>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</si>
  <si>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</si>
  <si>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</si>
  <si>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</si>
  <si>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</si>
  <si>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</si>
  <si>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</si>
  <si>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</si>
  <si>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</si>
  <si>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</si>
  <si>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</si>
  <si>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</si>
  <si>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</si>
  <si>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</si>
  <si>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</si>
  <si>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</si>
  <si>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</si>
  <si>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</si>
  <si>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</si>
  <si>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</si>
  <si>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</si>
  <si>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</si>
  <si>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</si>
  <si>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</si>
  <si>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</si>
  <si>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</si>
  <si>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</si>
  <si>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</si>
  <si>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</si>
  <si>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</si>
  <si>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</si>
  <si>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</si>
  <si>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</si>
  <si>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</si>
  <si>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</si>
  <si>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</si>
  <si>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</si>
  <si>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</si>
  <si>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</si>
  <si>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</si>
  <si>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</si>
  <si>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</si>
  <si>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</si>
  <si>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</si>
  <si>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</si>
  <si>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</si>
  <si>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</si>
  <si>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</si>
  <si>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</si>
  <si>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</si>
  <si>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</si>
  <si>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</si>
  <si>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</si>
  <si>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</si>
  <si>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</si>
  <si>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</si>
  <si>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</si>
  <si>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</si>
  <si>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</si>
  <si>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</si>
  <si>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</si>
  <si>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</si>
  <si>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</si>
  <si>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</si>
  <si>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</si>
  <si>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</si>
  <si>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</si>
  <si>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</si>
  <si>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</si>
  <si>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</si>
  <si>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</si>
  <si>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</si>
  <si>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</si>
  <si>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</si>
  <si>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</si>
  <si>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</si>
  <si>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</si>
  <si>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</si>
  <si>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</si>
  <si>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</si>
  <si>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</si>
  <si>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</si>
  <si>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</si>
  <si>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</si>
  <si>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</si>
  <si>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</si>
  <si>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</si>
  <si>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</si>
  <si>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</si>
  <si>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</si>
  <si>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</si>
  <si>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</si>
  <si>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</si>
  <si>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</si>
  <si>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</si>
  <si>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</si>
  <si>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</si>
  <si>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</si>
  <si>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</si>
  <si>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</si>
  <si>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</si>
  <si>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</si>
  <si>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</si>
  <si>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</si>
  <si>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</si>
  <si>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</si>
  <si>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</si>
  <si>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</si>
  <si>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</si>
  <si>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</si>
  <si>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</si>
  <si>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</si>
  <si>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</si>
  <si>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</si>
  <si>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</si>
  <si>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</si>
  <si>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</si>
  <si>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</si>
  <si>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</si>
  <si>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</si>
  <si>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</si>
  <si>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</si>
  <si>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</si>
  <si>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</si>
  <si>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</si>
  <si>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</si>
  <si>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</si>
  <si>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</si>
  <si>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</si>
  <si>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</si>
  <si>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</si>
  <si>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</si>
  <si>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</si>
  <si>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</si>
  <si>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</si>
  <si>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</si>
  <si>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</si>
  <si>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</si>
  <si>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</si>
  <si>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</si>
  <si>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</si>
  <si>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</si>
  <si>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</si>
  <si>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</si>
  <si>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</si>
  <si>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</si>
  <si>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</si>
  <si>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</si>
  <si>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</si>
  <si>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</si>
  <si>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</si>
  <si>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</si>
  <si>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</si>
  <si>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</si>
  <si>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</si>
  <si>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</si>
  <si>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</si>
  <si>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</si>
  <si>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</si>
  <si>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</si>
  <si>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</si>
  <si>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</si>
  <si>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</si>
  <si>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</si>
  <si>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</si>
  <si>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</si>
  <si>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</si>
  <si>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</si>
  <si>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</si>
  <si>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</si>
  <si>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</si>
  <si>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</si>
  <si>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</si>
  <si>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</si>
  <si>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</si>
  <si>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</si>
  <si>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</si>
  <si>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</si>
  <si>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</si>
  <si>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</si>
  <si>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</si>
  <si>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</si>
  <si>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</si>
  <si>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</si>
  <si>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</si>
  <si>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</si>
  <si>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</si>
  <si>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</si>
  <si>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</si>
  <si>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</si>
  <si>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</si>
  <si>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</si>
  <si>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</si>
  <si>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</si>
  <si>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</si>
  <si>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</si>
  <si>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</si>
  <si>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</si>
  <si>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</si>
  <si>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</si>
  <si>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</si>
  <si>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</si>
  <si>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</si>
  <si>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</si>
  <si>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</si>
  <si>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</si>
  <si>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</si>
  <si>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</si>
  <si>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</si>
  <si>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</si>
  <si>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</si>
  <si>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</si>
  <si>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</si>
  <si>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</si>
  <si>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</si>
  <si>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</si>
  <si>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</si>
  <si>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</si>
  <si>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</si>
  <si>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</si>
  <si>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</si>
  <si>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</si>
  <si>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</si>
  <si>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</si>
  <si>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</si>
  <si>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</si>
  <si>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</si>
  <si>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</si>
  <si>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</si>
  <si>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</si>
  <si>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</si>
  <si>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</si>
  <si>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</si>
  <si>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</si>
  <si>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</si>
  <si>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</si>
  <si>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</si>
  <si>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</si>
  <si>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</si>
  <si>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</si>
  <si>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</si>
  <si>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</si>
  <si>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</si>
  <si>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</si>
  <si>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</si>
  <si>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</si>
  <si>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</si>
  <si>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</si>
  <si>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</si>
  <si>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</si>
  <si>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</si>
  <si>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</si>
  <si>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</si>
  <si>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</si>
  <si>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</si>
  <si>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</si>
  <si>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</si>
  <si>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</si>
  <si>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</si>
  <si>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</si>
  <si>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</si>
  <si>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</si>
  <si>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</si>
  <si>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</si>
  <si>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</si>
  <si>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</si>
  <si>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</si>
  <si>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</si>
  <si>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</si>
  <si>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</si>
  <si>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</si>
  <si>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</si>
  <si>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</si>
  <si>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</si>
  <si>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</si>
  <si>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</si>
  <si>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</si>
  <si>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</si>
  <si>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</si>
  <si>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</si>
  <si>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</si>
  <si>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</si>
  <si>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</si>
  <si>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</si>
  <si>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</si>
  <si>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</si>
  <si>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</si>
  <si>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</si>
  <si>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</si>
  <si>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</si>
  <si>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</si>
  <si>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</si>
  <si>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</si>
  <si>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</si>
  <si>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</si>
  <si>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</si>
  <si>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</si>
  <si>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</si>
  <si>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</si>
  <si>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</si>
  <si>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</si>
  <si>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</si>
  <si>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</si>
  <si>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</si>
  <si>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</si>
  <si>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</si>
  <si>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</si>
  <si>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</si>
  <si>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</si>
  <si>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</si>
  <si>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</si>
  <si>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</si>
  <si>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</si>
  <si>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</si>
  <si>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</si>
  <si>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</si>
  <si>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</si>
  <si>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</si>
  <si>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</si>
  <si>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</si>
  <si>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</si>
  <si>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</si>
  <si>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</si>
  <si>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</si>
  <si>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</si>
  <si>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</si>
  <si>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</si>
  <si>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</si>
  <si>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</si>
  <si>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</si>
  <si>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</si>
  <si>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</si>
  <si>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</si>
  <si>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</si>
  <si>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</si>
  <si>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</si>
  <si>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</si>
  <si>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</si>
  <si>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</si>
  <si>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</si>
  <si>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</si>
  <si>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</si>
  <si>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</si>
  <si>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</si>
  <si>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</si>
  <si>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</si>
  <si>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</si>
  <si>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</si>
  <si>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</si>
  <si>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</si>
  <si>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</si>
  <si>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</si>
  <si>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</si>
  <si>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</si>
  <si>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</si>
  <si>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</si>
  <si>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</si>
  <si>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</si>
  <si>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</si>
  <si>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</si>
  <si>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</si>
  <si>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</si>
  <si>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</si>
  <si>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</si>
  <si>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</si>
  <si>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</si>
  <si>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</si>
  <si>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</si>
  <si>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</si>
  <si>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</si>
  <si>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</si>
  <si>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</si>
  <si>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</si>
  <si>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</si>
  <si>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</si>
  <si>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</si>
  <si>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</si>
  <si>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</si>
  <si>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</si>
  <si>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</si>
  <si>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</si>
  <si>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</si>
  <si>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</si>
  <si>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</si>
  <si>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</si>
  <si>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</si>
  <si>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</si>
  <si>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</si>
  <si>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</si>
  <si>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</si>
  <si>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</si>
  <si>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</si>
  <si>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</si>
  <si>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</si>
  <si>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</si>
  <si>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</si>
  <si>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</si>
  <si>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</si>
  <si>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</si>
  <si>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</si>
  <si>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</si>
  <si>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</si>
  <si>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</si>
  <si>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</si>
  <si>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</si>
  <si>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</si>
  <si>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</si>
  <si>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</si>
  <si>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</si>
  <si>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</si>
  <si>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</si>
  <si>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</si>
  <si>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</si>
  <si>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</si>
  <si>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</si>
  <si>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</si>
  <si>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</si>
  <si>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</si>
  <si>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</si>
  <si>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</si>
  <si>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</si>
  <si>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</si>
  <si>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</si>
  <si>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</si>
  <si>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</si>
  <si>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</si>
  <si>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</si>
  <si>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</si>
  <si>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</si>
  <si>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</si>
  <si>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</si>
  <si>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</si>
  <si>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</si>
  <si>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</si>
  <si>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</si>
  <si>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</si>
  <si>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</si>
  <si>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</si>
  <si>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</si>
  <si>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</si>
  <si>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</si>
  <si>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</si>
  <si>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</si>
  <si>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</si>
  <si>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</si>
  <si>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</si>
  <si>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</si>
  <si>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</si>
  <si>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</si>
  <si>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</si>
  <si>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</si>
  <si>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</si>
  <si>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</si>
  <si>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</si>
  <si>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</si>
  <si>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</si>
  <si>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</si>
  <si>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</si>
  <si>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</si>
  <si>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</si>
  <si>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</si>
  <si>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</si>
  <si>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</si>
  <si>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</si>
  <si>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</si>
  <si>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</si>
  <si>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</si>
  <si>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</si>
  <si>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</si>
  <si>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</si>
  <si>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</si>
  <si>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</si>
  <si>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</si>
  <si>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</si>
  <si>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</si>
  <si>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</si>
  <si>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</si>
  <si>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</si>
  <si>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</si>
  <si>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</si>
  <si>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</si>
  <si>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</si>
  <si>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</si>
  <si>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</si>
  <si>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</si>
  <si>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</si>
  <si>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</si>
  <si>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</si>
  <si>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</si>
  <si>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</si>
  <si>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</si>
  <si>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</si>
  <si>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</si>
  <si>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</si>
  <si>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</si>
  <si>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</si>
  <si>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</si>
  <si>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</si>
  <si>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</si>
  <si>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</si>
  <si>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</si>
  <si>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</si>
  <si>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</si>
  <si>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</si>
  <si>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</si>
  <si>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</si>
  <si>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</si>
  <si>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</si>
  <si>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</si>
  <si>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</si>
  <si>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</si>
  <si>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</si>
  <si>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</si>
  <si>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</si>
  <si>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</si>
  <si>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</si>
  <si>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</si>
  <si>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</si>
  <si>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</si>
  <si>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</si>
  <si>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</si>
  <si>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</si>
  <si>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</si>
  <si>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</si>
  <si>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</si>
  <si>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</si>
  <si>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</si>
  <si>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</si>
  <si>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</si>
  <si>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</si>
  <si>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</si>
  <si>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</si>
  <si>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</si>
  <si>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</si>
  <si>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</si>
  <si>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</si>
  <si>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</si>
  <si>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</si>
  <si>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</si>
  <si>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</si>
  <si>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</si>
  <si>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</si>
  <si>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</si>
  <si>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</si>
  <si>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</si>
  <si>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</si>
  <si>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</si>
  <si>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</si>
  <si>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</si>
  <si>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</si>
  <si>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</si>
  <si>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</si>
  <si>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</si>
  <si>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</si>
  <si>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</si>
  <si>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</si>
  <si>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</si>
  <si>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</si>
  <si>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</si>
  <si>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</si>
  <si>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</si>
  <si>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</si>
  <si>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</si>
  <si>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</si>
  <si>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</si>
  <si>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</si>
  <si>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</si>
  <si>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</si>
  <si>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</si>
  <si>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</si>
  <si>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</si>
  <si>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</si>
  <si>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</si>
  <si>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</si>
  <si>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</si>
  <si>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</si>
  <si>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</si>
  <si>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</si>
  <si>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</si>
  <si>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</si>
  <si>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</si>
  <si>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</si>
  <si>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</si>
  <si>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</si>
  <si>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</si>
  <si>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</si>
  <si>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</si>
  <si>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</si>
  <si>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</si>
  <si>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</si>
  <si>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</si>
  <si>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</si>
  <si>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</si>
  <si>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</si>
  <si>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</si>
  <si>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</si>
  <si>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</si>
  <si>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</si>
  <si>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</si>
  <si>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</si>
  <si>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</si>
  <si>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</si>
  <si>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</si>
  <si>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</si>
  <si>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</si>
  <si>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</si>
  <si>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</si>
  <si>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</si>
  <si>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</si>
  <si>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</si>
  <si>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</si>
  <si>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</si>
  <si>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</si>
  <si>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</si>
  <si>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</si>
  <si>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</si>
  <si>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</si>
  <si>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</si>
  <si>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</si>
  <si>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</si>
  <si>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</si>
  <si>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</si>
  <si>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</si>
  <si>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</si>
  <si>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</si>
  <si>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</si>
  <si>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</si>
  <si>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</si>
  <si>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</si>
  <si>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</si>
  <si>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</si>
  <si>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</si>
  <si>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</si>
  <si>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</si>
  <si>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</si>
  <si>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</si>
  <si>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</si>
  <si>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</si>
  <si>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</si>
  <si>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</si>
  <si>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</si>
  <si>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</si>
  <si>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</si>
  <si>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</si>
  <si>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</si>
  <si>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</si>
  <si>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</si>
  <si>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</si>
  <si>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</si>
  <si>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</si>
  <si>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</si>
  <si>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</si>
  <si>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</si>
  <si>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</si>
  <si>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</si>
  <si>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</si>
  <si>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</si>
  <si>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</si>
  <si>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</si>
  <si>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</si>
  <si>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</si>
  <si>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</si>
  <si>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</si>
  <si>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</si>
  <si>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</si>
  <si>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</si>
  <si>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</si>
  <si>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</si>
  <si>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</si>
  <si>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</si>
  <si>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</si>
  <si>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</si>
  <si>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</si>
  <si>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</si>
  <si>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</si>
  <si>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</si>
  <si>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</si>
  <si>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</si>
  <si>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</si>
  <si>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</si>
  <si>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</si>
  <si>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</si>
  <si>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</si>
  <si>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</si>
  <si>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</si>
  <si>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</si>
  <si>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</si>
  <si>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</si>
  <si>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</si>
  <si>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</si>
  <si>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</si>
  <si>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</si>
  <si>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</si>
  <si>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</si>
  <si>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</si>
  <si>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</si>
  <si>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</si>
  <si>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</si>
  <si>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</si>
  <si>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</si>
  <si>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</si>
  <si>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</si>
  <si>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</si>
  <si>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</si>
  <si>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</si>
  <si>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</si>
  <si>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</si>
  <si>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</si>
  <si>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</si>
  <si>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</si>
  <si>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</si>
  <si>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</si>
  <si>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</si>
  <si>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</si>
  <si>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</si>
  <si>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</si>
  <si>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</si>
  <si>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</si>
  <si>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</si>
  <si>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</si>
  <si>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</si>
  <si>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</si>
  <si>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</si>
  <si>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</si>
  <si>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</si>
  <si>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</si>
  <si>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</si>
  <si>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</si>
  <si>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</si>
  <si>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</si>
  <si>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</si>
  <si>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</si>
  <si>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</si>
  <si>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</si>
  <si>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</si>
  <si>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</si>
  <si>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</si>
  <si>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</si>
  <si>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</si>
  <si>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</si>
  <si>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</si>
  <si>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</si>
  <si>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</si>
  <si>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</si>
  <si>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</si>
  <si>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</si>
  <si>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</si>
  <si>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</si>
  <si>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</si>
  <si>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</si>
  <si>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</si>
  <si>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</si>
  <si>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</si>
  <si>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</si>
  <si>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</si>
  <si>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</si>
  <si>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</si>
  <si>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</si>
  <si>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</si>
  <si>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</si>
  <si>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</si>
  <si>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</si>
  <si>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</si>
  <si>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</si>
  <si>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</si>
  <si>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</si>
  <si>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</si>
  <si>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</si>
  <si>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</si>
  <si>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</si>
  <si>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</si>
  <si>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</si>
  <si>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</si>
  <si>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</si>
  <si>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</si>
  <si>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</si>
  <si>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</si>
  <si>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</si>
  <si>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</si>
  <si>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</si>
  <si>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</si>
  <si>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</si>
  <si>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</si>
  <si>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</si>
  <si>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</si>
  <si>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</si>
  <si>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</si>
  <si>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</si>
  <si>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</si>
  <si>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</si>
  <si>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</si>
  <si>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</si>
  <si>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</si>
  <si>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</si>
  <si>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</si>
  <si>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</si>
  <si>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</si>
  <si>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</si>
  <si>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</si>
  <si>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</si>
  <si>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</si>
  <si>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</si>
  <si>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</si>
  <si>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</si>
  <si>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</si>
  <si>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</si>
  <si>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</si>
  <si>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</si>
  <si>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</si>
  <si>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</si>
  <si>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</si>
  <si>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</si>
  <si>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</si>
  <si>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</si>
  <si>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</si>
  <si>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</si>
  <si>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</si>
  <si>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</si>
  <si>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</si>
  <si>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</si>
  <si>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</si>
  <si>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</si>
  <si>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</si>
  <si>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</si>
  <si>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</si>
  <si>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</si>
  <si>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</si>
  <si>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</si>
  <si>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</si>
  <si>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</si>
  <si>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</si>
  <si>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</si>
  <si>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</si>
  <si>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</si>
  <si>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</si>
  <si>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</si>
  <si>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</si>
  <si>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</si>
  <si>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</si>
  <si>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</si>
  <si>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</si>
  <si>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</si>
  <si>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</si>
  <si>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</si>
  <si>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</si>
  <si>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</si>
  <si>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</si>
  <si>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</si>
  <si>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</si>
  <si>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</si>
  <si>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</si>
  <si>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</si>
  <si>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</si>
  <si>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</si>
  <si>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</si>
  <si>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</si>
  <si>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</si>
  <si>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</si>
  <si>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</si>
  <si>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</si>
  <si>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</si>
  <si>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</si>
  <si>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</si>
  <si>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</si>
  <si>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</si>
  <si>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</si>
  <si>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</si>
  <si>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</si>
  <si>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</si>
  <si>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</si>
  <si>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</si>
  <si>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</si>
  <si>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</si>
  <si>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</si>
  <si>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</si>
  <si>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</si>
  <si>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</si>
  <si>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</si>
  <si>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</si>
  <si>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</si>
  <si>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</si>
  <si>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</si>
  <si>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</si>
  <si>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</si>
  <si>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</si>
  <si>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</si>
  <si>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</si>
  <si>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</si>
  <si>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</si>
  <si>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</si>
  <si>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</si>
  <si>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</si>
  <si>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</si>
  <si>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</si>
  <si>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</si>
  <si>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</si>
  <si>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</si>
  <si>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</si>
  <si>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</si>
  <si>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</si>
  <si>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</si>
  <si>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</si>
  <si>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</si>
  <si>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</si>
  <si>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</si>
  <si>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</si>
  <si>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</si>
  <si>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</si>
  <si>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</si>
  <si>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</si>
  <si>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</si>
  <si>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</si>
  <si>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</si>
  <si>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</si>
  <si>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</si>
  <si>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</si>
  <si>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</si>
  <si>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</si>
  <si>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</si>
  <si>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</si>
  <si>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</si>
  <si>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</si>
  <si>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</si>
  <si>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</si>
  <si>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</si>
  <si>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</si>
  <si>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</si>
  <si>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</si>
  <si>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</si>
  <si>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</si>
  <si>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</si>
  <si>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</si>
  <si>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</si>
  <si>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</si>
  <si>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</si>
  <si>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</si>
  <si>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</si>
  <si>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</si>
  <si>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</si>
  <si>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</si>
  <si>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</si>
  <si>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</si>
  <si>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</si>
  <si>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</si>
  <si>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</si>
  <si>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</si>
  <si>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</si>
  <si>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</si>
  <si>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</si>
  <si>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</si>
  <si>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</si>
  <si>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</si>
  <si>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</si>
  <si>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</si>
  <si>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</si>
  <si>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</si>
  <si>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</si>
  <si>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</si>
  <si>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</si>
  <si>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</si>
  <si>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</si>
  <si>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</si>
  <si>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</si>
  <si>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</si>
  <si>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</si>
  <si>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</si>
  <si>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</si>
  <si>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</si>
  <si>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</si>
  <si>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</si>
  <si>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</si>
  <si>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</si>
  <si>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</si>
  <si>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</si>
  <si>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</si>
  <si>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</si>
  <si>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</si>
  <si>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</si>
  <si>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</si>
  <si>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</si>
  <si>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</si>
  <si>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</si>
  <si>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</si>
  <si>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</si>
  <si>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</si>
  <si>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</si>
  <si>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</si>
  <si>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</si>
  <si>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</si>
  <si>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</si>
  <si>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</si>
  <si>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</si>
  <si>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</si>
  <si>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</si>
  <si>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</si>
  <si>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</si>
  <si>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</si>
  <si>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</si>
  <si>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</si>
  <si>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</si>
  <si>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</si>
  <si>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</si>
  <si>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</si>
  <si>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</si>
  <si>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</si>
  <si>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</si>
  <si>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</si>
  <si>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</si>
  <si>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</si>
  <si>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</si>
  <si>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</si>
  <si>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</si>
  <si>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</si>
  <si>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</si>
  <si>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</si>
  <si>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</si>
  <si>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</si>
  <si>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</si>
  <si>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</si>
  <si>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</si>
  <si>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</si>
  <si>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</si>
  <si>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</si>
  <si>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</si>
  <si>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</si>
  <si>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</si>
  <si>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</si>
  <si>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</si>
  <si>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</si>
  <si>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</si>
  <si>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</si>
  <si>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</si>
  <si>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</si>
  <si>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</si>
  <si>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</si>
  <si>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</si>
  <si>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</si>
  <si>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</si>
  <si>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</si>
  <si>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</si>
  <si>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</si>
  <si>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</si>
  <si>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</si>
  <si>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</si>
  <si>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</si>
  <si>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</si>
  <si>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</si>
  <si>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</si>
  <si>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</si>
  <si>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</si>
  <si>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</si>
  <si>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</si>
  <si>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</si>
  <si>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</si>
  <si>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</si>
  <si>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</si>
  <si>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</si>
  <si>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</si>
  <si>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</si>
  <si>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</si>
  <si>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</si>
  <si>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</si>
  <si>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</si>
  <si>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</si>
  <si>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</si>
  <si>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</si>
  <si>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</si>
  <si>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</si>
  <si>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</si>
  <si>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</si>
  <si>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</si>
  <si>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</si>
  <si>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</si>
  <si>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</si>
  <si>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</si>
  <si>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</si>
  <si>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</si>
  <si>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</si>
  <si>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</si>
  <si>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</si>
  <si>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</si>
  <si>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</si>
  <si>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</si>
  <si>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</si>
  <si>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</si>
  <si>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</si>
  <si>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</si>
  <si>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</si>
  <si>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</si>
  <si>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</si>
  <si>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</si>
  <si>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</si>
  <si>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</si>
  <si>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</si>
  <si>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</si>
  <si>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</si>
  <si>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</si>
  <si>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</si>
  <si>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</si>
  <si>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</si>
  <si>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</si>
  <si>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</si>
  <si>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</si>
  <si>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</si>
  <si>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</si>
  <si>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</si>
  <si>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</si>
  <si>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</si>
  <si>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</si>
  <si>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</si>
  <si>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</si>
  <si>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</si>
  <si>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</si>
  <si>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</si>
  <si>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</si>
  <si>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</si>
  <si>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</si>
  <si>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</si>
  <si>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</si>
  <si>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</si>
  <si>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</si>
  <si>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</si>
  <si>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</si>
  <si>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</si>
  <si>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</si>
  <si>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</si>
  <si>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</si>
  <si>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</si>
  <si>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</si>
  <si>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</si>
  <si>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</si>
  <si>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</si>
  <si>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</si>
  <si>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</si>
  <si>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</si>
  <si>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</si>
  <si>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</si>
  <si>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</si>
  <si>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</si>
  <si>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</si>
  <si>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</si>
  <si>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</si>
  <si>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</si>
  <si>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</si>
  <si>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</si>
  <si>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</si>
  <si>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</si>
  <si>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</si>
  <si>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</si>
  <si>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</si>
  <si>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</si>
  <si>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</si>
  <si>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</si>
  <si>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</si>
  <si>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</si>
  <si>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</si>
  <si>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</si>
  <si>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</si>
  <si>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</si>
  <si>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</si>
  <si>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</si>
  <si>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</si>
  <si>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</si>
  <si>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</si>
  <si>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</si>
  <si>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</si>
  <si>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</si>
  <si>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</si>
  <si>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</si>
  <si>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</si>
  <si>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</si>
  <si>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</si>
  <si>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</si>
  <si>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</si>
  <si>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</si>
  <si>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</si>
  <si>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</si>
  <si>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</si>
  <si>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</si>
  <si>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</si>
  <si>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</si>
  <si>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</si>
  <si>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</si>
  <si>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</si>
  <si>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</si>
  <si>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</si>
  <si>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</si>
  <si>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</si>
  <si>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</si>
  <si>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</si>
  <si>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</si>
  <si>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</si>
  <si>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</si>
  <si>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</si>
  <si>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</si>
  <si>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</si>
  <si>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</si>
  <si>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</si>
  <si>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</si>
  <si>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</si>
  <si>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</si>
  <si>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</si>
  <si>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</si>
  <si>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</si>
  <si>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</si>
  <si>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</si>
  <si>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</si>
  <si>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</si>
  <si>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</si>
  <si>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</si>
  <si>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</si>
  <si>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</si>
  <si>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</si>
  <si>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</si>
  <si>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</si>
  <si>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</si>
  <si>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</si>
  <si>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</si>
  <si>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</si>
  <si>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</si>
  <si>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</si>
  <si>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</si>
  <si>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</si>
  <si>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</si>
  <si>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</si>
  <si>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</si>
  <si>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</si>
  <si>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</si>
  <si>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</si>
  <si>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</si>
  <si>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</si>
  <si>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</si>
  <si>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</si>
  <si>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</si>
  <si>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</si>
  <si>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</si>
  <si>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</si>
  <si>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</si>
  <si>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</si>
  <si>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</si>
  <si>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</si>
  <si>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</si>
  <si>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</si>
  <si>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</si>
  <si>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</si>
  <si>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</si>
  <si>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</si>
  <si>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</si>
  <si>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</si>
  <si>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</si>
  <si>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</si>
  <si>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</si>
  <si>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</si>
  <si>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</si>
  <si>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</si>
  <si>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</si>
  <si>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</si>
  <si>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</si>
  <si>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</si>
  <si>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</si>
  <si>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</si>
  <si>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</si>
  <si>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</si>
  <si>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</si>
  <si>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</si>
  <si>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</si>
  <si>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</si>
  <si>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</si>
  <si>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</si>
  <si>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</si>
  <si>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</si>
  <si>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</si>
  <si>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</si>
  <si>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</si>
  <si>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</si>
  <si>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</si>
  <si>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</si>
  <si>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</si>
  <si>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</si>
  <si>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</si>
  <si>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</si>
  <si>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</si>
  <si>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</si>
  <si>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</si>
  <si>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</si>
  <si>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</si>
  <si>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</si>
  <si>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</si>
  <si>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</si>
  <si>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</si>
  <si>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</si>
  <si>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</si>
  <si>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</si>
  <si>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</si>
  <si>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</si>
  <si>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</si>
  <si>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</si>
  <si>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</si>
  <si>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</si>
  <si>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</si>
  <si>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</si>
  <si>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</si>
  <si>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</si>
  <si>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</si>
  <si>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</si>
  <si>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</si>
  <si>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</si>
  <si>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</si>
  <si>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</si>
  <si>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</si>
  <si>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</si>
  <si>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</si>
  <si>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</si>
  <si>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</si>
  <si>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</si>
  <si>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</si>
  <si>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</si>
  <si>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</si>
  <si>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</si>
  <si>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</si>
  <si>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</si>
  <si>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</si>
  <si>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</si>
  <si>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</si>
  <si>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</si>
  <si>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</si>
  <si>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</si>
  <si>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</si>
  <si>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</si>
  <si>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</si>
  <si>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</si>
  <si>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</si>
  <si>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</si>
  <si>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</si>
  <si>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</si>
  <si>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</si>
  <si>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</si>
  <si>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</si>
  <si>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</si>
  <si>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</si>
  <si>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</si>
  <si>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</si>
  <si>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</si>
  <si>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</si>
  <si>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</si>
  <si>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</si>
  <si>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</si>
  <si>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</si>
  <si>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</si>
  <si>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</si>
  <si>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</si>
  <si>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</si>
  <si>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</si>
  <si>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</si>
  <si>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</si>
  <si>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</si>
  <si>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</si>
  <si>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</si>
  <si>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</si>
  <si>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</si>
  <si>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</si>
  <si>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</si>
  <si>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</si>
  <si>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</si>
  <si>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</si>
  <si>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</si>
  <si>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</si>
  <si>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</si>
  <si>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</si>
  <si>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</si>
  <si>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</si>
  <si>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</si>
  <si>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</si>
  <si>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</si>
  <si>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</si>
  <si>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</si>
  <si>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</si>
  <si>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</si>
  <si>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</si>
  <si>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</si>
  <si>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</si>
  <si>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</si>
  <si>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</si>
  <si>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</si>
  <si>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</si>
  <si>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</si>
  <si>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</si>
  <si>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</si>
  <si>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</si>
  <si>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</si>
  <si>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</si>
  <si>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</si>
  <si>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</si>
  <si>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</si>
  <si>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</si>
  <si>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</si>
  <si>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</si>
  <si>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</si>
  <si>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</si>
  <si>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</si>
  <si>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</si>
  <si>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</si>
  <si>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</si>
  <si>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</si>
  <si>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</si>
  <si>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</si>
  <si>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</si>
  <si>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</si>
  <si>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</si>
  <si>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</si>
  <si>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</si>
  <si>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</si>
  <si>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</si>
  <si>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</si>
  <si>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</si>
  <si>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</si>
  <si>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</si>
  <si>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</si>
  <si>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</si>
  <si>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</si>
  <si>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</si>
  <si>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</si>
  <si>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</si>
  <si>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</si>
  <si>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</si>
  <si>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</si>
  <si>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</si>
  <si>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</si>
  <si>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</si>
  <si>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</si>
  <si>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</si>
  <si>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</si>
  <si>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</si>
  <si>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</si>
  <si>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</si>
  <si>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</si>
  <si>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</si>
  <si>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</si>
  <si>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</si>
  <si>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</si>
  <si>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</si>
  <si>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</si>
  <si>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</si>
  <si>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</si>
  <si>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</si>
  <si>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</si>
  <si>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</si>
  <si>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</si>
  <si>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</si>
  <si>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</si>
  <si>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</si>
  <si>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</si>
  <si>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</si>
  <si>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</si>
  <si>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</si>
  <si>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</si>
  <si>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</si>
  <si>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</si>
  <si>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</si>
  <si>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</si>
  <si>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</si>
  <si>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</si>
  <si>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</si>
  <si>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</si>
  <si>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</si>
  <si>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</si>
  <si>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</si>
  <si>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</si>
  <si>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</si>
  <si>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</si>
  <si>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</si>
  <si>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</si>
  <si>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</si>
  <si>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</si>
  <si>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</si>
  <si>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</si>
  <si>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</si>
  <si>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</si>
  <si>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</si>
  <si>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</si>
  <si>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</si>
  <si>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</si>
  <si>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</si>
  <si>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</si>
  <si>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</si>
  <si>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</si>
  <si>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</si>
  <si>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</si>
  <si>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</si>
  <si>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</si>
  <si>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</si>
  <si>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</si>
  <si>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</si>
  <si>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</si>
  <si>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</si>
  <si>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</si>
  <si>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</si>
  <si>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</si>
  <si>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</si>
  <si>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</si>
  <si>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</si>
  <si>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</si>
  <si>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</si>
  <si>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</si>
  <si>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</si>
  <si>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</si>
  <si>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</si>
  <si>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</si>
  <si>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</si>
  <si>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</si>
  <si>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</si>
  <si>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</si>
  <si>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</si>
  <si>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</si>
  <si>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</si>
  <si>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</si>
  <si>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</si>
  <si>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</si>
  <si>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</si>
  <si>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</si>
  <si>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</si>
  <si>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</si>
  <si>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</si>
  <si>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</si>
  <si>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</si>
  <si>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</si>
  <si>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</si>
  <si>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</si>
  <si>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</si>
  <si>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</si>
  <si>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</si>
  <si>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</si>
  <si>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</si>
  <si>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</si>
  <si>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</si>
  <si>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</si>
  <si>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</si>
  <si>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</si>
  <si>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</si>
  <si>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</si>
  <si>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</si>
  <si>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</si>
  <si>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</si>
  <si>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</si>
  <si>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</si>
  <si>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</si>
  <si>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</si>
  <si>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</si>
  <si>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</si>
  <si>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</si>
  <si>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</si>
  <si>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</si>
  <si>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</si>
  <si>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</si>
  <si>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</si>
  <si>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</si>
  <si>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</si>
  <si>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</si>
  <si>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</si>
  <si>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</si>
  <si>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</si>
  <si>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</si>
  <si>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</si>
  <si>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</si>
  <si>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</si>
  <si>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</si>
  <si>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</si>
  <si>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</si>
  <si>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</si>
  <si>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</si>
  <si>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</si>
  <si>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</si>
  <si>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</si>
  <si>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</si>
  <si>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</si>
  <si>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</si>
  <si>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</si>
  <si>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</si>
  <si>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</si>
  <si>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</si>
  <si>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</si>
  <si>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</si>
  <si>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</si>
  <si>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</si>
  <si>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</si>
  <si>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</si>
  <si>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</si>
  <si>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</si>
  <si>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</si>
  <si>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</si>
  <si>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</si>
  <si>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</si>
  <si>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</si>
  <si>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</si>
  <si>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</si>
  <si>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</si>
  <si>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</si>
  <si>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</si>
  <si>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</si>
  <si>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</si>
  <si>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</si>
  <si>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</si>
  <si>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</si>
  <si>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</si>
  <si>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</si>
  <si>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</si>
  <si>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</si>
  <si>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</si>
  <si>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</si>
  <si>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</si>
  <si>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</si>
  <si>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</si>
  <si>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</si>
  <si>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</si>
  <si>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</si>
  <si>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</si>
  <si>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</si>
  <si>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</si>
  <si>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</si>
  <si>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</si>
  <si>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</si>
  <si>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</si>
  <si>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</si>
  <si>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</si>
  <si>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</si>
  <si>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</si>
  <si>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</si>
  <si>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</si>
  <si>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</si>
  <si>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</si>
  <si>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</si>
  <si>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</si>
  <si>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</si>
  <si>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</si>
  <si>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</si>
  <si>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</si>
  <si>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</si>
  <si>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</si>
  <si>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</si>
  <si>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</si>
  <si>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</si>
  <si>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</si>
  <si>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</si>
  <si>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</si>
  <si>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</si>
  <si>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</si>
  <si>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</si>
  <si>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</si>
  <si>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</si>
  <si>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</si>
  <si>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</si>
  <si>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</si>
  <si>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</si>
  <si>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</si>
  <si>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</si>
  <si>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</si>
  <si>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</si>
  <si>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</si>
  <si>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</si>
  <si>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</si>
  <si>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</si>
  <si>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</si>
  <si>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</si>
  <si>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</si>
  <si>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</si>
  <si>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</si>
  <si>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</si>
  <si>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</si>
  <si>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</si>
  <si>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</si>
  <si>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</si>
  <si>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</si>
  <si>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</si>
  <si>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</si>
  <si>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</si>
  <si>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</si>
  <si>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</si>
  <si>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</si>
  <si>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</si>
  <si>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</si>
  <si>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</si>
  <si>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</si>
  <si>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</si>
  <si>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</si>
  <si>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</si>
  <si>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</si>
  <si>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</si>
  <si>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</si>
  <si>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</si>
  <si>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</si>
  <si>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</si>
  <si>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</si>
  <si>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</si>
  <si>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</si>
  <si>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</si>
  <si>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</si>
  <si>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</si>
  <si>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</si>
  <si>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</si>
  <si>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</si>
  <si>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</si>
  <si>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</si>
  <si>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</si>
  <si>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</si>
  <si>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</si>
  <si>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</si>
  <si>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</si>
  <si>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</si>
  <si>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</si>
  <si>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</si>
  <si>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</si>
  <si>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</si>
  <si>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</si>
  <si>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</si>
  <si>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</si>
  <si>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</si>
  <si>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</si>
  <si>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</si>
  <si>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</si>
  <si>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</si>
  <si>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</si>
  <si>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</si>
  <si>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</si>
  <si>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</si>
  <si>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</si>
  <si>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</si>
  <si>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</si>
  <si>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</si>
  <si>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</si>
  <si>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</si>
  <si>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</si>
  <si>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</si>
  <si>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</si>
  <si>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</si>
  <si>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</si>
  <si>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</si>
  <si>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</si>
  <si>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</si>
  <si>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</si>
  <si>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</si>
  <si>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</si>
  <si>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</si>
  <si>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</si>
  <si>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</si>
  <si>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</si>
  <si>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</si>
  <si>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</si>
  <si>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</si>
  <si>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</si>
  <si>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</si>
  <si>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</si>
  <si>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</si>
  <si>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</si>
  <si>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</si>
  <si>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</si>
  <si>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</si>
  <si>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</si>
  <si>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</si>
  <si>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</si>
  <si>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</si>
  <si>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</si>
  <si>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</si>
  <si>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</si>
  <si>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</si>
  <si>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</si>
  <si>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</si>
  <si>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</si>
  <si>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</si>
  <si>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</si>
  <si>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</si>
  <si>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</si>
  <si>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</si>
  <si>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</si>
  <si>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</si>
  <si>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</si>
  <si>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</si>
  <si>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</si>
  <si>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</si>
  <si>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</si>
  <si>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</si>
  <si>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</si>
  <si>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</si>
  <si>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</si>
  <si>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</si>
  <si>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</si>
  <si>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</si>
  <si>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</si>
  <si>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</si>
  <si>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</si>
  <si>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</si>
  <si>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</si>
  <si>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</si>
  <si>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</si>
  <si>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</si>
  <si>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</si>
  <si>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</si>
  <si>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</si>
  <si>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</si>
  <si>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</si>
  <si>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</si>
  <si>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</si>
  <si>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</si>
  <si>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</si>
  <si>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</si>
  <si>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</si>
  <si>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</si>
  <si>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</si>
  <si>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</si>
  <si>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</si>
  <si>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</si>
  <si>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</si>
  <si>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</si>
  <si>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</si>
  <si>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</si>
  <si>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</si>
  <si>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</si>
  <si>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</si>
  <si>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</si>
  <si>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</si>
  <si>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</si>
  <si>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</si>
  <si>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</si>
  <si>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</si>
  <si>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</si>
  <si>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</si>
  <si>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</si>
  <si>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</si>
  <si>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</si>
  <si>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</si>
  <si>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</si>
  <si>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</si>
  <si>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</si>
  <si>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</si>
  <si>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</si>
  <si>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</si>
  <si>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</si>
  <si>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</si>
  <si>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</si>
  <si>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</si>
  <si>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</si>
  <si>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</si>
  <si>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</si>
  <si>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</si>
  <si>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</si>
  <si>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</si>
  <si>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</si>
  <si>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</si>
  <si>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</si>
  <si>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</si>
  <si>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</si>
  <si>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</si>
  <si>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</si>
  <si>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</si>
  <si>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</si>
  <si>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</si>
  <si>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</si>
  <si>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</si>
  <si>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</si>
  <si>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</si>
  <si>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</si>
  <si>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</si>
  <si>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</si>
  <si>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</si>
  <si>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</si>
  <si>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</si>
  <si>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</si>
  <si>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</si>
  <si>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</si>
  <si>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</si>
  <si>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</si>
  <si>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</si>
  <si>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</si>
  <si>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</si>
  <si>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</si>
  <si>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</si>
  <si>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</si>
  <si>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</si>
  <si>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</si>
  <si>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</si>
  <si>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</si>
  <si>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</si>
  <si>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</si>
  <si>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</si>
  <si>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</si>
  <si>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</si>
  <si>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</si>
  <si>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</si>
  <si>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</si>
  <si>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</si>
  <si>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</si>
  <si>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</si>
  <si>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</si>
  <si>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</si>
  <si>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</si>
  <si>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</si>
  <si>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</si>
  <si>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</si>
  <si>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</si>
  <si>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</si>
  <si>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</si>
  <si>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</si>
  <si>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</si>
  <si>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</si>
  <si>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</si>
  <si>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</si>
  <si>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</si>
  <si>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</si>
  <si>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</si>
  <si>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</si>
  <si>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</si>
  <si>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</si>
  <si>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</si>
  <si>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</si>
  <si>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</si>
  <si>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</si>
  <si>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</si>
  <si>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</si>
  <si>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</si>
  <si>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</si>
  <si>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</si>
  <si>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</si>
  <si>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</si>
  <si>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</si>
  <si>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</si>
  <si>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</si>
  <si>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</si>
  <si>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</si>
  <si>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</si>
  <si>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</si>
  <si>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</si>
  <si>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</si>
  <si>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</si>
  <si>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</si>
  <si>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</si>
  <si>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</si>
  <si>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</si>
  <si>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</si>
  <si>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</si>
  <si>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</si>
  <si>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</si>
  <si>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</si>
  <si>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</si>
  <si>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</si>
  <si>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</si>
  <si>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</si>
  <si>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</si>
  <si>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</si>
  <si>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</si>
  <si>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</si>
  <si>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</si>
  <si>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</si>
  <si>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</si>
  <si>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</si>
  <si>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</si>
  <si>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</si>
  <si>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</si>
  <si>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</si>
  <si>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</si>
  <si>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</si>
  <si>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</si>
  <si>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</si>
  <si>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</si>
  <si>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</si>
  <si>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</si>
  <si>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</si>
  <si>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</si>
  <si>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</si>
  <si>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</si>
  <si>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</si>
  <si>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</si>
  <si>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</si>
  <si>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</si>
  <si>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</si>
  <si>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</si>
  <si>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</si>
  <si>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</si>
  <si>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</si>
  <si>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</si>
  <si>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</si>
  <si>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</si>
  <si>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</si>
  <si>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</si>
  <si>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</si>
  <si>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</si>
  <si>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</si>
  <si>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</si>
  <si>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</si>
  <si>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</si>
  <si>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</si>
  <si>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</si>
  <si>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</si>
  <si>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</si>
  <si>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</si>
  <si>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</si>
  <si>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</si>
  <si>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</si>
  <si>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</si>
  <si>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</si>
  <si>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</si>
  <si>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</si>
  <si>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</si>
  <si>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</si>
  <si>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</si>
  <si>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</si>
  <si>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</si>
  <si>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</si>
  <si>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</si>
  <si>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</si>
  <si>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</si>
  <si>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</si>
  <si>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</si>
  <si>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</si>
  <si>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</si>
  <si>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</si>
  <si>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</si>
  <si>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</si>
  <si>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</si>
  <si>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</si>
  <si>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</si>
  <si>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</si>
  <si>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</si>
  <si>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</si>
  <si>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</si>
  <si>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</si>
  <si>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</si>
  <si>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</si>
  <si>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</si>
  <si>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</si>
  <si>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</si>
  <si>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</si>
  <si>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</si>
  <si>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</si>
  <si>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</si>
  <si>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</si>
  <si>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</si>
  <si>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</si>
  <si>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</si>
  <si>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</si>
  <si>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</si>
  <si>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</si>
  <si>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</si>
  <si>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</si>
  <si>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</si>
  <si>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</si>
  <si>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</si>
  <si>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</si>
  <si>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</si>
  <si>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</si>
  <si>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</si>
  <si>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</si>
  <si>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</si>
  <si>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</si>
  <si>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</si>
  <si>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</si>
  <si>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</si>
  <si>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</si>
  <si>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</si>
  <si>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</si>
  <si>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</si>
  <si>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</si>
  <si>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</si>
  <si>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</si>
  <si>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</si>
  <si>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</si>
  <si>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</si>
  <si>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</si>
  <si>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</si>
  <si>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</si>
  <si>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</si>
  <si>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</si>
  <si>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</si>
  <si>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</si>
  <si>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</si>
  <si>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</si>
  <si>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</si>
  <si>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</si>
  <si>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</si>
  <si>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</si>
  <si>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</si>
  <si>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</si>
  <si>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</si>
  <si>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</si>
  <si>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</si>
  <si>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</si>
  <si>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</si>
  <si>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</si>
  <si>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</si>
  <si>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</si>
  <si>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</si>
  <si>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</si>
  <si>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</si>
  <si>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</si>
  <si>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</si>
  <si>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</si>
  <si>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</si>
  <si>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</si>
  <si>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</si>
  <si>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</si>
  <si>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</si>
  <si>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</si>
  <si>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</si>
  <si>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</si>
  <si>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</si>
  <si>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</si>
  <si>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</si>
  <si>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</si>
  <si>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</si>
  <si>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</si>
  <si>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</si>
  <si>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</si>
  <si>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</si>
  <si>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</si>
  <si>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</si>
  <si>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</si>
  <si>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</si>
  <si>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</si>
  <si>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</si>
  <si>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</si>
  <si>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</si>
  <si>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</si>
  <si>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</si>
  <si>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</si>
  <si>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</si>
  <si>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</si>
  <si>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</si>
  <si>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</si>
  <si>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</si>
  <si>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</si>
  <si>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</si>
  <si>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</si>
  <si>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</si>
  <si>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</si>
  <si>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</si>
  <si>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</si>
  <si>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</si>
  <si>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</si>
  <si>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</si>
  <si>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</si>
  <si>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</si>
  <si>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</si>
  <si>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</si>
  <si>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</si>
  <si>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</si>
  <si>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</si>
  <si>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</si>
  <si>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</si>
  <si>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</si>
  <si>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</si>
  <si>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</si>
  <si>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</si>
  <si>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</si>
  <si>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</si>
  <si>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</si>
  <si>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</si>
  <si>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</si>
  <si>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</si>
  <si>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</si>
  <si>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</si>
  <si>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</si>
  <si>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</si>
  <si>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</si>
  <si>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</si>
  <si>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</si>
  <si>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</si>
  <si>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</si>
  <si>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</si>
  <si>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</si>
  <si>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</si>
  <si>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</si>
  <si>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</si>
  <si>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</si>
  <si>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</si>
  <si>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</si>
  <si>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</si>
  <si>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</si>
  <si>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</si>
  <si>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</si>
  <si>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</si>
  <si>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</si>
  <si>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</si>
  <si>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</si>
  <si>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</si>
  <si>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</si>
  <si>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</si>
  <si>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</si>
  <si>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</si>
  <si>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</si>
  <si>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</si>
  <si>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</si>
  <si>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</si>
  <si>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</si>
  <si>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</si>
  <si>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</si>
  <si>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</si>
  <si>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</si>
  <si>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</si>
  <si>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</si>
  <si>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</si>
  <si>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</si>
  <si>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</si>
  <si>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</si>
  <si>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</si>
  <si>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</si>
  <si>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</si>
  <si>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</si>
  <si>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</si>
  <si>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</si>
  <si>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</si>
  <si>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</si>
  <si>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</si>
  <si>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</si>
  <si>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</si>
  <si>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</si>
  <si>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</si>
  <si>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</si>
  <si>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</si>
  <si>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</si>
  <si>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</si>
  <si>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</si>
  <si>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</si>
  <si>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</si>
  <si>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</si>
  <si>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</si>
  <si>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</si>
  <si>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</si>
  <si>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</si>
  <si>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</si>
  <si>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</si>
  <si>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</si>
  <si>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</si>
  <si>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</si>
  <si>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</si>
  <si>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</si>
  <si>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</si>
  <si>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</si>
  <si>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</si>
  <si>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</si>
  <si>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</si>
  <si>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</si>
  <si>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</si>
  <si>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</si>
  <si>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</si>
  <si>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</si>
  <si>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</si>
  <si>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</si>
  <si>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</si>
  <si>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</si>
  <si>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</si>
  <si>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</si>
  <si>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</si>
  <si>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</si>
  <si>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</si>
  <si>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</si>
  <si>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</si>
  <si>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</si>
  <si>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</si>
  <si>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</si>
  <si>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</si>
  <si>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</si>
  <si>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</si>
  <si>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</si>
  <si>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</si>
  <si>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</si>
  <si>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</si>
  <si>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</si>
  <si>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</si>
  <si>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</si>
  <si>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</si>
  <si>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</si>
  <si>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</si>
  <si>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</si>
  <si>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</si>
  <si>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</si>
  <si>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</si>
  <si>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</si>
  <si>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</si>
  <si>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</si>
  <si>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</si>
  <si>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</si>
  <si>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</si>
  <si>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</si>
  <si>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</si>
  <si>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</si>
  <si>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</si>
  <si>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</si>
  <si>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</si>
  <si>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</si>
  <si>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</si>
  <si>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</si>
  <si>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</si>
  <si>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</si>
  <si>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</si>
  <si>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</si>
  <si>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</si>
  <si>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</si>
  <si>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</si>
  <si>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</si>
  <si>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</si>
  <si>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</si>
  <si>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</si>
  <si>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</si>
  <si>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</si>
  <si>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</si>
  <si>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</si>
  <si>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</si>
  <si>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</si>
  <si>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</si>
  <si>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</si>
  <si>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</si>
  <si>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</si>
  <si>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</si>
  <si>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</si>
  <si>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</si>
  <si>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</si>
  <si>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</si>
  <si>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</si>
  <si>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</si>
  <si>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</si>
  <si>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</si>
  <si>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</si>
  <si>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</si>
  <si>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</si>
  <si>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</si>
  <si>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</si>
  <si>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</si>
  <si>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</si>
  <si>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</si>
  <si>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</si>
  <si>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</si>
  <si>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</si>
  <si>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</si>
  <si>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</si>
  <si>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</si>
  <si>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</si>
  <si>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</si>
  <si>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</si>
  <si>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</si>
  <si>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</si>
  <si>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</si>
  <si>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</si>
  <si>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</si>
  <si>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</si>
  <si>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</si>
  <si>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</si>
  <si>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</si>
  <si>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</si>
  <si>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</si>
  <si>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</si>
  <si>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</si>
  <si>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</si>
  <si>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</si>
  <si>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</si>
  <si>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</si>
  <si>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</si>
  <si>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</si>
  <si>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</si>
  <si>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</si>
  <si>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</si>
  <si>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</si>
  <si>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</si>
  <si>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</si>
  <si>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</si>
  <si>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</si>
  <si>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</si>
  <si>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</si>
  <si>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</si>
  <si>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</si>
  <si>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</si>
  <si>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</si>
  <si>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</si>
  <si>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</si>
  <si>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</si>
  <si>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</si>
  <si>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</si>
  <si>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</si>
  <si>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</si>
  <si>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</si>
  <si>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</si>
  <si>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</si>
  <si>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</si>
  <si>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</si>
  <si>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</si>
  <si>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</si>
  <si>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</si>
  <si>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</si>
  <si>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</si>
  <si>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</si>
  <si>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</si>
  <si>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</si>
  <si>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</si>
  <si>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</si>
  <si>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</si>
  <si>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</si>
  <si>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</si>
  <si>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</si>
  <si>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</si>
  <si>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</si>
  <si>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</si>
  <si>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</si>
  <si>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</si>
  <si>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</si>
  <si>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</si>
  <si>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</si>
  <si>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</si>
  <si>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</si>
  <si>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</si>
  <si>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</si>
  <si>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</si>
  <si>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</si>
  <si>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</si>
  <si>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</si>
  <si>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</si>
  <si>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</si>
  <si>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</si>
  <si>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</si>
  <si>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</si>
  <si>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</si>
  <si>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</si>
  <si>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</si>
  <si>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</si>
  <si>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</si>
  <si>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</si>
  <si>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</si>
  <si>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</si>
  <si>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</si>
  <si>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</si>
  <si>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</si>
  <si>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</si>
  <si>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</si>
  <si>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</si>
  <si>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</si>
  <si>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</si>
  <si>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</si>
  <si>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</si>
  <si>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</si>
  <si>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</si>
  <si>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</si>
  <si>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</si>
  <si>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</si>
  <si>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</si>
  <si>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</si>
  <si>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</si>
  <si>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</si>
  <si>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</si>
  <si>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</si>
  <si>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</si>
  <si>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</si>
  <si>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</si>
  <si>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</si>
  <si>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</si>
  <si>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</si>
  <si>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</si>
  <si>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</si>
  <si>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</si>
  <si>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</si>
  <si>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</si>
  <si>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</si>
  <si>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</si>
  <si>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</si>
  <si>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</si>
  <si>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</si>
  <si>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</si>
  <si>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</si>
  <si>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</si>
  <si>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</si>
  <si>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</si>
  <si>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</si>
  <si>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</si>
  <si>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</si>
  <si>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</si>
  <si>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</si>
  <si>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</si>
  <si>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</si>
  <si>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</si>
  <si>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</si>
  <si>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</si>
  <si>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</si>
  <si>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</si>
  <si>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</si>
  <si>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</si>
  <si>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</si>
  <si>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</si>
  <si>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</si>
  <si>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</si>
  <si>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</si>
  <si>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</si>
  <si>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</si>
  <si>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</si>
  <si>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</si>
  <si>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</si>
  <si>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</si>
  <si>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</si>
  <si>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</si>
  <si>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</si>
  <si>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</si>
  <si>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</si>
  <si>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</si>
  <si>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</si>
  <si>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</si>
  <si>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</si>
  <si>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</si>
  <si>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</si>
  <si>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</si>
  <si>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</si>
  <si>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</si>
  <si>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</si>
  <si>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</si>
  <si>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</si>
  <si>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</si>
  <si>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</si>
  <si>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</si>
  <si>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</si>
  <si>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</si>
  <si>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</si>
  <si>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</si>
  <si>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</si>
  <si>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</si>
  <si>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</si>
  <si>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</si>
  <si>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</si>
  <si>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</si>
  <si>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</si>
  <si>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</si>
  <si>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</si>
  <si>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</si>
  <si>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</si>
  <si>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</si>
  <si>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</si>
  <si>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</si>
  <si>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</si>
  <si>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</si>
  <si>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</si>
  <si>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</si>
  <si>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</si>
  <si>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</si>
  <si>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</si>
  <si>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</si>
  <si>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</si>
  <si>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</si>
  <si>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</si>
  <si>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</si>
  <si>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</si>
  <si>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</si>
  <si>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</si>
  <si>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</si>
  <si>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</si>
  <si>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</si>
  <si>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</si>
  <si>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</si>
  <si>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</si>
  <si>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</si>
  <si>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</si>
  <si>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</si>
  <si>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</si>
  <si>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</si>
  <si>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</si>
  <si>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</si>
  <si>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</si>
  <si>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</si>
  <si>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</si>
  <si>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</si>
  <si>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</si>
  <si>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</si>
  <si>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</si>
  <si>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</si>
  <si>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</si>
  <si>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</si>
  <si>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</si>
  <si>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</si>
  <si>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</si>
  <si>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</si>
  <si>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</si>
  <si>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</si>
  <si>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</si>
  <si>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</si>
  <si>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</si>
  <si>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</si>
  <si>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</si>
  <si>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</si>
  <si>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</si>
  <si>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</si>
  <si>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</si>
  <si>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</si>
  <si>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</si>
  <si>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</si>
  <si>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</si>
  <si>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</si>
  <si>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</si>
  <si>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</si>
  <si>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</si>
  <si>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</si>
  <si>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</si>
  <si>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</si>
  <si>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</si>
  <si>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</si>
  <si>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</si>
  <si>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</si>
  <si>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</si>
  <si>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</si>
  <si>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</si>
  <si>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</si>
  <si>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</si>
  <si>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</si>
  <si>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</si>
  <si>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</si>
  <si>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</si>
  <si>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</si>
  <si>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</si>
  <si>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</si>
  <si>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</si>
  <si>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</si>
  <si>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</si>
  <si>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</si>
  <si>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</si>
  <si>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</si>
  <si>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</si>
  <si>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</si>
  <si>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</si>
  <si>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</si>
  <si>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</si>
  <si>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</si>
  <si>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</si>
  <si>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</si>
  <si>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</si>
  <si>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</si>
  <si>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</si>
  <si>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</si>
  <si>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</si>
  <si>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</si>
  <si>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</si>
  <si>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</si>
  <si>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</si>
  <si>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</si>
  <si>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</si>
  <si>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</si>
  <si>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</si>
  <si>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</si>
  <si>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</si>
  <si>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</si>
  <si>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</si>
  <si>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</si>
  <si>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</si>
  <si>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</si>
  <si>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</si>
  <si>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</si>
  <si>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</si>
  <si>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</si>
  <si>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</si>
  <si>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</si>
  <si>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</si>
  <si>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</si>
  <si>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</si>
  <si>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</si>
  <si>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</si>
  <si>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</si>
  <si>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</si>
  <si>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</si>
  <si>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</si>
  <si>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</si>
  <si>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</si>
  <si>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</si>
  <si>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</si>
  <si>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</si>
  <si>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</si>
  <si>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</si>
  <si>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</si>
  <si>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</si>
  <si>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</si>
  <si>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</si>
  <si>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</si>
  <si>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</si>
  <si>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</si>
  <si>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</si>
  <si>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</si>
  <si>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</si>
  <si>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</si>
  <si>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</si>
  <si>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</si>
  <si>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</si>
  <si>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</si>
  <si>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</si>
  <si>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</si>
  <si>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</si>
  <si>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</si>
  <si>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</si>
  <si>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</si>
  <si>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</si>
  <si>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</si>
  <si>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</si>
  <si>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</si>
  <si>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</si>
  <si>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</si>
  <si>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</si>
  <si>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</si>
  <si>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</si>
  <si>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</si>
  <si>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</si>
  <si>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</si>
  <si>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</si>
  <si>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</si>
  <si>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</si>
  <si>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</si>
  <si>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</si>
  <si>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</si>
  <si>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</si>
  <si>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</si>
  <si>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</si>
  <si>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</si>
  <si>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</si>
  <si>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</si>
  <si>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</si>
  <si>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</si>
  <si>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</si>
  <si>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</si>
  <si>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</si>
  <si>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</si>
  <si>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</si>
  <si>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</si>
  <si>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</si>
  <si>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</si>
  <si>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</si>
  <si>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</si>
  <si>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</si>
  <si>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</si>
  <si>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</si>
  <si>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</si>
  <si>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</si>
  <si>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</si>
  <si>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</si>
  <si>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</si>
  <si>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</si>
  <si>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</si>
  <si>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</si>
  <si>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</si>
  <si>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</si>
  <si>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</si>
  <si>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</si>
  <si>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</si>
  <si>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</si>
  <si>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</si>
  <si>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</si>
  <si>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</si>
  <si>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</si>
  <si>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</si>
  <si>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</si>
  <si>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</si>
  <si>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</si>
  <si>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</si>
  <si>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</si>
  <si>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</si>
  <si>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</si>
  <si>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</si>
  <si>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</si>
  <si>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</si>
  <si>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</si>
  <si>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</si>
  <si>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</si>
  <si>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</si>
  <si>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</si>
  <si>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</si>
  <si>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</si>
  <si>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</si>
  <si>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</si>
  <si>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</si>
  <si>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</si>
  <si>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</si>
  <si>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</si>
  <si>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</si>
  <si>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</si>
  <si>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</si>
  <si>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</si>
  <si>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</si>
  <si>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</si>
  <si>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</si>
  <si>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</si>
  <si>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</si>
  <si>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</si>
  <si>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</si>
  <si>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</si>
  <si>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</si>
  <si>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</si>
  <si>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</si>
  <si>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</si>
  <si>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</si>
  <si>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</si>
  <si>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</si>
  <si>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</si>
  <si>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</si>
  <si>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</si>
  <si>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</si>
  <si>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</si>
  <si>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</si>
  <si>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</si>
  <si>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</si>
  <si>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</si>
  <si>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</si>
  <si>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</si>
  <si>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</si>
  <si>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</si>
  <si>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</si>
  <si>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</si>
  <si>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</si>
  <si>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</si>
  <si>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</si>
  <si>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</si>
  <si>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</si>
  <si>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</si>
  <si>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</si>
  <si>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</si>
  <si>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</si>
  <si>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</si>
  <si>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</si>
  <si>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</si>
  <si>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</si>
  <si>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</si>
  <si>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</si>
  <si>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</si>
  <si>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</si>
  <si>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</si>
  <si>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</si>
  <si>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</si>
  <si>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</si>
  <si>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</si>
  <si>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</si>
  <si>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</si>
  <si>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</si>
  <si>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</si>
  <si>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</si>
  <si>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</si>
  <si>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</si>
  <si>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</si>
  <si>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</si>
  <si>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</si>
  <si>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</si>
  <si>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</si>
  <si>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</si>
  <si>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</si>
  <si>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</si>
  <si>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</si>
  <si>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</si>
  <si>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</si>
  <si>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</si>
  <si>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</si>
  <si>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</si>
  <si>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</si>
  <si>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</si>
  <si>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</si>
  <si>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</si>
  <si>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</si>
  <si>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</si>
  <si>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</si>
  <si>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</si>
  <si>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</si>
  <si>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</si>
  <si>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</si>
  <si>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</si>
  <si>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</si>
  <si>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</si>
  <si>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</si>
  <si>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</si>
  <si>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</si>
  <si>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</si>
  <si>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</si>
  <si>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</si>
  <si>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</si>
  <si>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</si>
  <si>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</si>
  <si>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</si>
  <si>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</si>
  <si>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</si>
  <si>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</si>
  <si>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</si>
  <si>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</si>
  <si>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</si>
  <si>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</si>
  <si>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</si>
  <si>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</si>
  <si>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</si>
  <si>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</si>
  <si>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</si>
  <si>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</si>
  <si>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</si>
  <si>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</si>
  <si>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</si>
  <si>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</si>
  <si>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</si>
  <si>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</si>
  <si>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</si>
  <si>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</si>
  <si>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</si>
  <si>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</si>
  <si>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</si>
  <si>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</si>
  <si>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</si>
  <si>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</si>
  <si>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</si>
  <si>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</si>
  <si>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</si>
  <si>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</si>
  <si>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</si>
  <si>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</si>
  <si>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</si>
  <si>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</si>
  <si>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</si>
  <si>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</si>
  <si>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</si>
  <si>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</si>
  <si>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</si>
  <si>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</si>
  <si>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</si>
  <si>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</si>
  <si>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</si>
  <si>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</si>
  <si>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</si>
  <si>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</si>
  <si>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</si>
  <si>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</si>
  <si>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</si>
  <si>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</si>
  <si>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</si>
  <si>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</si>
  <si>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</si>
  <si>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</si>
  <si>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</si>
  <si>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</si>
  <si>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</si>
  <si>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</si>
  <si>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</si>
  <si>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</si>
  <si>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</si>
  <si>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</si>
  <si>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</si>
  <si>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</si>
  <si>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</si>
  <si>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</si>
  <si>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</si>
  <si>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</si>
  <si>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</si>
  <si>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</si>
  <si>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</si>
  <si>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</si>
  <si>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</si>
  <si>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</si>
  <si>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</si>
  <si>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</si>
  <si>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</si>
  <si>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</si>
  <si>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</si>
  <si>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</si>
  <si>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</si>
  <si>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</si>
  <si>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</si>
  <si>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</si>
  <si>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</si>
  <si>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</si>
  <si>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</si>
  <si>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</si>
  <si>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</si>
  <si>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</si>
  <si>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</si>
  <si>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</si>
  <si>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</si>
  <si>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</si>
  <si>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</si>
  <si>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</si>
  <si>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</si>
  <si>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</si>
  <si>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</si>
  <si>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</si>
  <si>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</si>
  <si>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</si>
  <si>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</si>
  <si>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</si>
  <si>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</si>
  <si>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</si>
  <si>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</si>
  <si>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</si>
  <si>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</si>
  <si>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</si>
  <si>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</si>
  <si>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</si>
  <si>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</si>
  <si>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</si>
  <si>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</si>
  <si>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</si>
  <si>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</si>
  <si>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</si>
  <si>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</si>
  <si>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</si>
  <si>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</si>
  <si>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</si>
  <si>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</si>
  <si>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</si>
  <si>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</si>
  <si>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</si>
  <si>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</si>
  <si>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</si>
  <si>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</si>
  <si>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</si>
  <si>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</si>
  <si>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</si>
  <si>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</si>
  <si>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</si>
  <si>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</si>
  <si>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</si>
  <si>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</si>
  <si>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</si>
  <si>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</si>
  <si>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</si>
  <si>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</si>
  <si>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</si>
  <si>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</si>
  <si>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</si>
  <si>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</si>
  <si>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</si>
  <si>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</si>
  <si>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</si>
  <si>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</si>
  <si>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</si>
  <si>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</si>
  <si>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</si>
  <si>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</si>
  <si>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</si>
  <si>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</si>
  <si>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</si>
  <si>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</si>
  <si>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</si>
  <si>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</si>
  <si>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</si>
  <si>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</si>
  <si>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</si>
  <si>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</si>
  <si>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</si>
  <si>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</si>
  <si>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</si>
  <si>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</si>
  <si>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</si>
  <si>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</si>
  <si>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</si>
  <si>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</si>
  <si>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</si>
  <si>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</si>
  <si>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</si>
  <si>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</si>
  <si>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</si>
  <si>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</si>
  <si>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</si>
  <si>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</si>
  <si>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</si>
  <si>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</si>
  <si>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</si>
  <si>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</si>
  <si>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</si>
  <si>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</si>
  <si>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</si>
  <si>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</si>
  <si>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</si>
  <si>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</si>
  <si>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</si>
  <si>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</si>
  <si>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</si>
  <si>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</si>
  <si>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</si>
  <si>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</si>
  <si>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</si>
  <si>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</si>
  <si>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</si>
  <si>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</si>
  <si>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</si>
  <si>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</si>
  <si>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</si>
  <si>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</si>
  <si>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</si>
  <si>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</si>
  <si>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</si>
  <si>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</si>
  <si>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</si>
  <si>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</si>
  <si>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</si>
  <si>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</si>
  <si>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</si>
  <si>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</si>
  <si>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</si>
  <si>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</si>
  <si>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</si>
  <si>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</si>
  <si>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</si>
  <si>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</si>
  <si>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</si>
  <si>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</si>
  <si>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</si>
  <si>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</si>
  <si>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</si>
  <si>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</si>
  <si>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</si>
  <si>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</si>
  <si>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</si>
  <si>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</si>
  <si>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</si>
  <si>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</si>
  <si>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</si>
  <si>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</si>
  <si>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</si>
  <si>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</si>
  <si>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</si>
  <si>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</si>
  <si>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</si>
  <si>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</si>
  <si>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</si>
  <si>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</si>
  <si>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</si>
  <si>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</si>
  <si>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</si>
  <si>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</si>
  <si>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</si>
  <si>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</si>
  <si>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</si>
  <si>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</si>
  <si>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</si>
  <si>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</si>
  <si>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</si>
  <si>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</si>
  <si>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</si>
  <si>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</si>
  <si>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</si>
  <si>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</si>
  <si>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</si>
  <si>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</si>
  <si>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</si>
  <si>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</si>
  <si>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</si>
  <si>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</si>
  <si>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</si>
  <si>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</si>
  <si>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</si>
  <si>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</si>
  <si>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</si>
  <si>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</si>
  <si>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</si>
  <si>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</si>
  <si>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</si>
  <si>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</si>
  <si>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</si>
  <si>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</si>
  <si>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</si>
  <si>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</si>
  <si>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</si>
  <si>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</si>
  <si>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</si>
  <si>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</si>
  <si>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</si>
  <si>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</si>
  <si>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</si>
  <si>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</si>
  <si>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</si>
  <si>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</si>
  <si>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</si>
  <si>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</si>
  <si>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</si>
  <si>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</si>
  <si>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</si>
  <si>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</si>
  <si>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</si>
  <si>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</si>
  <si>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</si>
  <si>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</si>
  <si>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</si>
  <si>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</si>
  <si>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</si>
  <si>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</si>
  <si>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</si>
  <si>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</si>
  <si>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</si>
  <si>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</si>
  <si>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</si>
  <si>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</si>
  <si>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</si>
  <si>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</si>
  <si>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</si>
  <si>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</si>
  <si>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</si>
  <si>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</si>
  <si>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</si>
  <si>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</si>
  <si>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</si>
  <si>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</si>
  <si>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</si>
  <si>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</si>
  <si>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</si>
  <si>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</si>
  <si>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</si>
  <si>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</si>
  <si>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</si>
  <si>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</si>
  <si>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</si>
  <si>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</si>
  <si>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</si>
  <si>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</si>
  <si>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</si>
  <si>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</si>
  <si>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</si>
  <si>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</si>
  <si>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</si>
  <si>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</si>
  <si>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</si>
  <si>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</si>
  <si>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</si>
  <si>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</si>
  <si>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</si>
  <si>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</si>
  <si>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</si>
  <si>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</si>
  <si>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</si>
  <si>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</si>
  <si>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</si>
  <si>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</si>
  <si>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</si>
  <si>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</si>
  <si>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</si>
  <si>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</si>
  <si>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</si>
  <si>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</si>
  <si>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</si>
  <si>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</si>
  <si>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</si>
  <si>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</si>
  <si>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</si>
  <si>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</si>
  <si>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</si>
  <si>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</si>
  <si>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</si>
  <si>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</si>
  <si>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</si>
  <si>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</si>
  <si>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</si>
  <si>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</si>
  <si>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</si>
  <si>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</si>
  <si>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</si>
  <si>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</si>
  <si>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</si>
  <si>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</si>
  <si>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</si>
  <si>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</si>
  <si>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</si>
  <si>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</si>
  <si>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</si>
  <si>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</si>
  <si>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</si>
  <si>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</si>
  <si>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</si>
  <si>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</si>
  <si>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</si>
  <si>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</si>
  <si>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</si>
  <si>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</si>
  <si>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</si>
  <si>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</si>
  <si>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</si>
  <si>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</si>
  <si>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</si>
  <si>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</si>
  <si>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</si>
  <si>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</si>
  <si>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</si>
  <si>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</si>
  <si>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</si>
  <si>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</si>
  <si>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</si>
  <si>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</si>
  <si>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</si>
  <si>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</si>
  <si>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</si>
  <si>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</si>
  <si>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</si>
  <si>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</si>
  <si>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</si>
  <si>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</si>
  <si>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</si>
  <si>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</si>
  <si>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</si>
  <si>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</si>
  <si>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</si>
  <si>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</si>
  <si>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</si>
  <si>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</si>
  <si>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</si>
  <si>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</si>
  <si>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</si>
  <si>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</si>
  <si>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</si>
  <si>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</si>
  <si>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</si>
  <si>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</si>
  <si>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</si>
  <si>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</si>
  <si>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</si>
  <si>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</si>
  <si>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</si>
  <si>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</si>
  <si>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</si>
  <si>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</si>
  <si>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</si>
  <si>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</si>
  <si>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</si>
  <si>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</si>
  <si>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</si>
  <si>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</si>
  <si>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</si>
  <si>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</si>
  <si>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</si>
  <si>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</si>
  <si>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</si>
  <si>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</si>
  <si>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</si>
  <si>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</si>
  <si>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</si>
  <si>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</si>
  <si>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</si>
  <si>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</si>
  <si>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</si>
  <si>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</si>
  <si>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</si>
  <si>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</si>
  <si>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</si>
  <si>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</si>
  <si>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</si>
  <si>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</si>
  <si>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</si>
  <si>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</si>
  <si>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</si>
  <si>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</si>
  <si>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</si>
  <si>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</si>
  <si>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</si>
  <si>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</si>
  <si>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</si>
  <si>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</si>
  <si>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</si>
  <si>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</si>
  <si>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</si>
  <si>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</si>
  <si>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</si>
  <si>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</si>
  <si>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</si>
  <si>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</si>
  <si>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</si>
  <si>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</si>
  <si>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</si>
  <si>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</si>
  <si>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</si>
  <si>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</si>
  <si>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</si>
  <si>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</si>
  <si>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</si>
  <si>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</si>
  <si>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</si>
  <si>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</si>
  <si>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</si>
  <si>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</si>
  <si>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</si>
  <si>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</si>
  <si>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</si>
  <si>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</si>
  <si>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</si>
  <si>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</si>
  <si>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</si>
  <si>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</si>
  <si>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</si>
  <si>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</si>
  <si>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</si>
  <si>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</si>
  <si>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</si>
  <si>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</si>
  <si>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</si>
  <si>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</si>
  <si>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</si>
  <si>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</si>
  <si>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</si>
  <si>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</si>
  <si>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</si>
  <si>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</si>
  <si>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</si>
  <si>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</si>
  <si>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</si>
  <si>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</si>
  <si>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</si>
  <si>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</si>
  <si>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</si>
  <si>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</si>
  <si>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</si>
  <si>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</si>
  <si>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</si>
  <si>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</si>
  <si>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</si>
  <si>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</si>
  <si>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</si>
  <si>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</si>
  <si>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</si>
  <si>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</si>
  <si>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</si>
  <si>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</si>
  <si>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</si>
  <si>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</si>
  <si>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</si>
  <si>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</si>
  <si>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</si>
  <si>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</si>
  <si>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</si>
  <si>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</si>
  <si>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</si>
  <si>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</si>
  <si>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</si>
  <si>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</si>
  <si>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</si>
  <si>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</si>
  <si>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</si>
  <si>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</si>
  <si>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</si>
  <si>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</si>
  <si>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</si>
  <si>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</si>
  <si>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</si>
  <si>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</si>
  <si>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</si>
  <si>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</si>
  <si>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</si>
  <si>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</si>
  <si>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</si>
  <si>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</si>
  <si>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</si>
  <si>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</si>
  <si>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</si>
  <si>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</si>
  <si>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</si>
  <si>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</si>
  <si>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</si>
  <si>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</si>
  <si>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</si>
  <si>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</si>
  <si>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</si>
  <si>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</si>
  <si>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</si>
  <si>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</si>
  <si>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</si>
  <si>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</si>
  <si>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</si>
  <si>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</si>
  <si>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</si>
  <si>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</si>
  <si>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</si>
  <si>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</si>
  <si>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</si>
  <si>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</si>
  <si>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</si>
  <si>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</si>
  <si>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</si>
  <si>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</si>
  <si>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</si>
  <si>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</si>
  <si>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</si>
  <si>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</si>
  <si>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</si>
  <si>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</si>
  <si>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</si>
  <si>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</si>
  <si>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</si>
  <si>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</si>
  <si>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</si>
  <si>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</si>
  <si>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</si>
  <si>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</si>
  <si>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</si>
  <si>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</si>
  <si>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</si>
  <si>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</si>
  <si>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</si>
  <si>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</si>
  <si>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</si>
  <si>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</si>
  <si>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</si>
  <si>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</si>
  <si>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</si>
  <si>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</si>
  <si>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</si>
  <si>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</si>
  <si>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</si>
  <si>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</si>
  <si>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</si>
  <si>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</si>
  <si>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</si>
  <si>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</si>
  <si>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</si>
  <si>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</si>
  <si>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</si>
  <si>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</si>
  <si>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</si>
  <si>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</si>
  <si>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</si>
  <si>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</si>
  <si>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</si>
  <si>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</si>
  <si>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</si>
  <si>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</si>
  <si>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</si>
  <si>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</si>
  <si>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</si>
  <si>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</si>
  <si>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</si>
  <si>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</si>
  <si>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</si>
  <si>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</si>
  <si>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</si>
  <si>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</si>
  <si>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</si>
  <si>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</si>
  <si>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</si>
  <si>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</si>
  <si>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</si>
  <si>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</si>
  <si>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</si>
  <si>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</si>
  <si>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</si>
  <si>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</si>
  <si>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</si>
  <si>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</si>
  <si>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</si>
  <si>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</si>
  <si>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</si>
  <si>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</si>
  <si>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</si>
  <si>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</si>
  <si>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</si>
  <si>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</si>
  <si>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</si>
  <si>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</si>
  <si>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</si>
  <si>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</si>
  <si>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</si>
  <si>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</si>
  <si>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</si>
  <si>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</si>
  <si>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</si>
  <si>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</si>
  <si>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</si>
  <si>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</si>
  <si>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</si>
  <si>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</si>
  <si>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</si>
  <si>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</si>
  <si>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</si>
  <si>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</si>
  <si>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</si>
  <si>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</si>
  <si>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</si>
  <si>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</si>
  <si>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</si>
  <si>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</si>
  <si>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</si>
  <si>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</si>
  <si>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</si>
  <si>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</si>
  <si>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</si>
  <si>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</si>
  <si>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</si>
  <si>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</si>
  <si>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</si>
  <si>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</si>
  <si>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</si>
  <si>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</si>
  <si>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</si>
  <si>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</si>
  <si>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</si>
  <si>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</si>
  <si>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</si>
  <si>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</si>
  <si>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</si>
  <si>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</si>
  <si>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</si>
  <si>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</si>
  <si>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</si>
  <si>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</si>
  <si>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</si>
  <si>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</si>
  <si>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</si>
  <si>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</si>
  <si>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</si>
  <si>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</si>
  <si>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</si>
  <si>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</si>
  <si>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</si>
  <si>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</si>
  <si>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</si>
  <si>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</si>
  <si>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</si>
  <si>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</si>
  <si>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</si>
  <si>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</si>
  <si>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</si>
  <si>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</si>
  <si>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</si>
  <si>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</si>
  <si>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</si>
  <si>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</si>
  <si>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</si>
  <si>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</si>
  <si>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</si>
  <si>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</si>
  <si>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</si>
  <si>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</si>
  <si>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</si>
  <si>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</si>
  <si>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</si>
  <si>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</si>
  <si>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</si>
  <si>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</si>
  <si>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</si>
  <si>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</si>
  <si>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</si>
  <si>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</si>
  <si>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</si>
  <si>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</si>
  <si>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</si>
  <si>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</si>
  <si>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</si>
  <si>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</si>
  <si>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</si>
  <si>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</si>
  <si>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</si>
  <si>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</si>
  <si>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</si>
  <si>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</si>
  <si>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</si>
  <si>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</si>
  <si>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</si>
  <si>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</si>
  <si>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</si>
  <si>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</si>
  <si>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</si>
  <si>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</si>
  <si>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</si>
  <si>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</si>
  <si>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</si>
  <si>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</si>
  <si>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</si>
  <si>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</si>
  <si>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</si>
  <si>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</si>
  <si>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</si>
  <si>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</si>
  <si>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</si>
  <si>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</si>
  <si>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</si>
  <si>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</si>
  <si>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</si>
  <si>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</si>
  <si>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</si>
  <si>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</si>
  <si>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</si>
  <si>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</si>
  <si>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</si>
  <si>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</si>
  <si>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</si>
  <si>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</si>
  <si>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</si>
  <si>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</si>
  <si>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</si>
  <si>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</si>
  <si>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</si>
  <si>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</si>
  <si>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</si>
  <si>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</si>
  <si>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</si>
  <si>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</si>
  <si>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</si>
  <si>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</si>
  <si>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</si>
  <si>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</si>
  <si>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</si>
  <si>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</si>
  <si>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</si>
  <si>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</si>
  <si>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</si>
  <si>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</si>
  <si>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</si>
  <si>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</si>
  <si>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</si>
  <si>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</si>
  <si>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</si>
  <si>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</si>
  <si>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</si>
  <si>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</si>
  <si>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</si>
  <si>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</si>
  <si>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</si>
  <si>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</si>
  <si>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</si>
  <si>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</si>
  <si>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</si>
  <si>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</si>
  <si>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</si>
  <si>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</si>
  <si>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</si>
  <si>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</si>
  <si>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</si>
  <si>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</si>
  <si>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</si>
  <si>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</si>
  <si>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</si>
  <si>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</si>
  <si>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</si>
  <si>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</si>
  <si>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</si>
  <si>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</si>
  <si>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</si>
  <si>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</si>
  <si>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</si>
  <si>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</si>
  <si>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</si>
  <si>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</si>
  <si>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</si>
  <si>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</si>
  <si>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</si>
  <si>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</si>
  <si>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</si>
  <si>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</si>
  <si>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</si>
  <si>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</si>
  <si>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</si>
  <si>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</si>
  <si>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</si>
  <si>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</si>
  <si>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</si>
  <si>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</si>
  <si>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</si>
  <si>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</si>
  <si>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</si>
  <si>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</si>
  <si>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</si>
  <si>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</si>
  <si>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</si>
  <si>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</si>
  <si>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</si>
  <si>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</si>
  <si>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</si>
  <si>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</si>
  <si>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</si>
  <si>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</si>
  <si>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</si>
  <si>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</si>
  <si>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</si>
  <si>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</si>
  <si>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</si>
  <si>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</si>
  <si>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</si>
  <si>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</si>
  <si>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</si>
  <si>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</si>
  <si>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</si>
  <si>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</si>
  <si>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</si>
  <si>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</si>
  <si>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</si>
  <si>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</si>
  <si>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</si>
  <si>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</si>
  <si>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</si>
  <si>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</si>
  <si>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</si>
  <si>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</si>
  <si>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</si>
  <si>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</si>
  <si>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</si>
  <si>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</si>
  <si>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</si>
  <si>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</si>
  <si>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</si>
  <si>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</si>
  <si>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</si>
  <si>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</si>
  <si>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</si>
  <si>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</si>
  <si>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</si>
  <si>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</si>
  <si>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</si>
  <si>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</si>
  <si>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</si>
  <si>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</si>
  <si>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</si>
  <si>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</si>
  <si>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</si>
  <si>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</si>
  <si>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</si>
  <si>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</si>
  <si>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</si>
  <si>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</si>
  <si>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</si>
  <si>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</si>
  <si>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</si>
  <si>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</si>
  <si>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</si>
  <si>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</si>
  <si>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</si>
  <si>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</si>
  <si>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</si>
  <si>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</si>
  <si>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</si>
  <si>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</si>
  <si>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</si>
  <si>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</si>
  <si>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</si>
  <si>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</si>
  <si>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</si>
  <si>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</si>
  <si>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</si>
  <si>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</si>
  <si>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</si>
  <si>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</si>
  <si>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</si>
  <si>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</si>
  <si>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</si>
  <si>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</si>
  <si>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</si>
  <si>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</si>
  <si>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</si>
  <si>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</si>
  <si>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</si>
  <si>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</si>
  <si>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</si>
  <si>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</si>
  <si>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</si>
  <si>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</si>
  <si>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</si>
  <si>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</si>
  <si>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</si>
  <si>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</si>
  <si>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</si>
  <si>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</si>
  <si>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</si>
  <si>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</si>
  <si>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</si>
  <si>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</si>
  <si>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</si>
  <si>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</si>
  <si>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</si>
  <si>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</si>
  <si>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</si>
  <si>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</si>
  <si>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</si>
  <si>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</si>
  <si>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</si>
  <si>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</si>
  <si>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</si>
  <si>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</si>
  <si>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</si>
  <si>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</si>
  <si>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</si>
  <si>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</si>
  <si>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</si>
  <si>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</si>
  <si>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</si>
  <si>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</si>
  <si>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</si>
  <si>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</si>
  <si>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</si>
  <si>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</si>
  <si>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</si>
  <si>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</si>
  <si>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</si>
  <si>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</si>
  <si>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</si>
  <si>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</si>
  <si>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</si>
  <si>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</si>
  <si>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</si>
  <si>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</si>
  <si>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</si>
  <si>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</si>
  <si>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</si>
  <si>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</si>
  <si>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</si>
  <si>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</si>
  <si>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</si>
  <si>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</si>
  <si>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</si>
  <si>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</si>
  <si>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</si>
  <si>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</si>
  <si>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</si>
  <si>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</si>
  <si>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</si>
  <si>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</si>
  <si>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</si>
  <si>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</si>
  <si>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</si>
  <si>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</si>
  <si>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</si>
  <si>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</si>
  <si>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</si>
  <si>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</si>
  <si>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</si>
  <si>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</si>
  <si>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</si>
  <si>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</si>
  <si>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</si>
  <si>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</si>
  <si>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</si>
  <si>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</si>
  <si>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</si>
  <si>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</si>
  <si>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</si>
  <si>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</si>
  <si>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</si>
  <si>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</si>
  <si>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</si>
  <si>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</si>
  <si>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</si>
  <si>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</si>
  <si>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</si>
  <si>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</si>
  <si>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</si>
  <si>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</si>
  <si>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</si>
  <si>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</si>
  <si>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</si>
  <si>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</si>
  <si>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</si>
  <si>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</si>
  <si>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</si>
  <si>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</si>
  <si>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</si>
  <si>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</si>
  <si>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</si>
  <si>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</si>
  <si>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</si>
  <si>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</si>
  <si>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</si>
  <si>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</si>
  <si>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</si>
  <si>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</si>
  <si>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</si>
  <si>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</si>
  <si>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</si>
  <si>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</si>
  <si>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</si>
  <si>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</si>
  <si>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</si>
  <si>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</si>
  <si>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</si>
  <si>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</si>
  <si>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</si>
  <si>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</si>
  <si>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</si>
  <si>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</si>
  <si>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</si>
  <si>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</si>
  <si>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</si>
  <si>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</si>
  <si>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</si>
  <si>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</si>
  <si>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</si>
  <si>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</si>
  <si>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</si>
  <si>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</si>
  <si>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</si>
  <si>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</si>
  <si>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</si>
  <si>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</si>
  <si>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</si>
  <si>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</si>
  <si>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</si>
  <si>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</si>
  <si>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</si>
  <si>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</si>
  <si>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</si>
  <si>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</si>
  <si>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</si>
  <si>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</si>
  <si>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</si>
  <si>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</si>
  <si>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</si>
  <si>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</si>
  <si>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</si>
  <si>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</si>
  <si>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</si>
  <si>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</si>
  <si>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</si>
  <si>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</si>
  <si>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</si>
  <si>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</si>
  <si>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</si>
  <si>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</si>
  <si>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</si>
  <si>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</si>
  <si>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</si>
  <si>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</si>
  <si>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</si>
  <si>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</si>
  <si>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</si>
  <si>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</si>
  <si>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</si>
  <si>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</si>
  <si>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</si>
  <si>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</si>
  <si>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</si>
  <si>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</si>
  <si>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</si>
  <si>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</si>
  <si>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</si>
  <si>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</si>
  <si>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</si>
  <si>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</si>
  <si>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</si>
  <si>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</si>
  <si>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</si>
  <si>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</si>
  <si>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</si>
  <si>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</si>
  <si>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</si>
  <si>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</si>
  <si>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</si>
  <si>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</si>
  <si>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</si>
  <si>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</si>
  <si>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</si>
  <si>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</si>
  <si>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</si>
  <si>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</si>
  <si>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</si>
  <si>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</si>
  <si>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</si>
  <si>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</si>
  <si>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</si>
  <si>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</si>
  <si>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</si>
  <si>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</si>
  <si>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</si>
  <si>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</si>
  <si>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</si>
  <si>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</si>
  <si>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</si>
  <si>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</si>
  <si>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</si>
  <si>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</si>
  <si>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</si>
  <si>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</si>
  <si>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</si>
  <si>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</si>
  <si>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</si>
  <si>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</si>
  <si>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</si>
  <si>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</si>
  <si>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</si>
  <si>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</si>
  <si>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</si>
  <si>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</si>
  <si>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</si>
  <si>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</si>
  <si>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</si>
  <si>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</si>
  <si>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</si>
  <si>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</si>
  <si>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</si>
  <si>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</si>
  <si>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</si>
  <si>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</si>
  <si>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</si>
  <si>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</si>
  <si>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</si>
  <si>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</si>
  <si>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</si>
  <si>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</si>
  <si>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</si>
  <si>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</si>
  <si>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</si>
  <si>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</si>
  <si>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</si>
  <si>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</si>
  <si>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</si>
  <si>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</si>
  <si>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</si>
  <si>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</si>
  <si>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</si>
  <si>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</si>
  <si>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</si>
  <si>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</si>
  <si>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</si>
  <si>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</si>
  <si>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</si>
  <si>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</si>
  <si>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</si>
  <si>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</si>
  <si>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</si>
  <si>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</si>
  <si>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</si>
  <si>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</si>
  <si>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</si>
  <si>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</si>
  <si>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</si>
  <si>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</si>
  <si>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</si>
  <si>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</si>
  <si>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</si>
  <si>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</si>
  <si>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</si>
  <si>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</si>
  <si>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</si>
  <si>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</si>
  <si>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</si>
  <si>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</si>
  <si>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</si>
  <si>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</si>
  <si>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</si>
  <si>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</si>
  <si>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</si>
  <si>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</si>
  <si>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</si>
  <si>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</si>
  <si>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</si>
  <si>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</si>
  <si>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</si>
  <si>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</si>
  <si>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</si>
  <si>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</si>
  <si>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</si>
  <si>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</si>
  <si>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</si>
  <si>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</si>
  <si>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</si>
  <si>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</si>
  <si>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</si>
  <si>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</si>
  <si>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</si>
  <si>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</si>
  <si>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</si>
  <si>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</si>
  <si>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</si>
  <si>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</si>
  <si>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</si>
  <si>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</si>
  <si>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</si>
  <si>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</si>
  <si>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</si>
  <si>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</si>
  <si>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</si>
  <si>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</si>
  <si>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</si>
  <si>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</si>
  <si>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</si>
  <si>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</si>
  <si>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</si>
  <si>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</si>
  <si>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</si>
  <si>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</si>
  <si>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</si>
  <si>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</si>
  <si>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</si>
  <si>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</si>
  <si>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</si>
  <si>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</si>
  <si>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</si>
  <si>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</si>
  <si>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</si>
  <si>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</si>
  <si>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</si>
  <si>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</si>
  <si>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</si>
  <si>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</si>
  <si>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</si>
  <si>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</si>
  <si>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</si>
  <si>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</si>
  <si>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</si>
  <si>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</si>
  <si>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</si>
  <si>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</si>
  <si>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</si>
  <si>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</si>
  <si>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</si>
  <si>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</si>
  <si>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</si>
  <si>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</si>
  <si>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</si>
  <si>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</si>
  <si>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</si>
  <si>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</si>
  <si>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</si>
  <si>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</si>
  <si>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</si>
  <si>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</si>
  <si>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</si>
  <si>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</si>
  <si>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</si>
  <si>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</si>
  <si>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</si>
  <si>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</si>
  <si>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</si>
  <si>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</si>
  <si>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</si>
  <si>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</si>
  <si>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</si>
  <si>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</si>
  <si>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</si>
  <si>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</si>
  <si>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</si>
  <si>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</si>
  <si>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</si>
  <si>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</si>
  <si>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</si>
  <si>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</si>
  <si>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</si>
  <si>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</si>
  <si>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</si>
  <si>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</si>
  <si>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</si>
  <si>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</si>
  <si>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</si>
  <si>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</si>
  <si>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</si>
  <si>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</si>
  <si>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</si>
  <si>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</si>
  <si>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</si>
  <si>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</si>
  <si>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</si>
  <si>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</si>
  <si>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</si>
  <si>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</si>
  <si>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</si>
  <si>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</si>
  <si>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</si>
  <si>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</si>
  <si>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</si>
  <si>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</si>
  <si>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</si>
  <si>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</si>
  <si>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</si>
  <si>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</si>
  <si>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</si>
  <si>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</si>
  <si>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</si>
  <si>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</si>
  <si>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</si>
  <si>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</si>
  <si>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</si>
  <si>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</si>
  <si>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</si>
  <si>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</si>
  <si>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</si>
  <si>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</si>
  <si>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</si>
  <si>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</si>
  <si>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</si>
  <si>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</si>
  <si>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</si>
  <si>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</si>
  <si>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</si>
  <si>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</si>
  <si>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</si>
  <si>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</si>
  <si>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</si>
  <si>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</si>
  <si>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</si>
  <si>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</si>
  <si>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</si>
  <si>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</si>
  <si>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</si>
  <si>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</si>
  <si>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</si>
  <si>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</si>
  <si>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</si>
  <si>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</si>
  <si>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</si>
  <si>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</si>
  <si>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</si>
  <si>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</si>
  <si>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</si>
  <si>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</si>
  <si>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</si>
  <si>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</si>
  <si>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</si>
  <si>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</si>
  <si>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</si>
  <si>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</si>
  <si>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</si>
  <si>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</si>
  <si>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</si>
  <si>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</si>
  <si>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</si>
  <si>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</si>
  <si>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</si>
  <si>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</si>
  <si>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</si>
  <si>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</si>
  <si>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</si>
  <si>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</si>
  <si>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</si>
  <si>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</si>
  <si>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</si>
  <si>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</si>
  <si>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</si>
  <si>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</si>
  <si>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</si>
  <si>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</si>
  <si>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</si>
  <si>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</si>
  <si>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</si>
  <si>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</si>
  <si>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</si>
  <si>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</si>
  <si>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</si>
  <si>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</si>
  <si>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</si>
  <si>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</si>
  <si>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</si>
  <si>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</si>
  <si>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</si>
  <si>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</si>
  <si>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</si>
  <si>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</si>
  <si>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</si>
  <si>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</si>
  <si>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</si>
  <si>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</si>
  <si>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</si>
  <si>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</si>
  <si>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</si>
  <si>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</si>
  <si>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</si>
  <si>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</si>
  <si>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</si>
  <si>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</si>
  <si>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</si>
  <si>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</si>
  <si>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</si>
  <si>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</si>
  <si>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</si>
  <si>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</si>
  <si>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</si>
  <si>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</si>
  <si>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</si>
  <si>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</si>
  <si>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</si>
  <si>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</si>
  <si>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</si>
  <si>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</si>
  <si>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</si>
  <si>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</si>
  <si>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</si>
  <si>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</si>
  <si>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</si>
  <si>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</si>
  <si>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</si>
  <si>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</si>
  <si>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</si>
  <si>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</si>
  <si>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</si>
  <si>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</si>
  <si>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</si>
  <si>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</si>
  <si>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</si>
  <si>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</si>
  <si>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</si>
  <si>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</si>
  <si>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</si>
  <si>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</si>
  <si>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</si>
  <si>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</si>
  <si>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</si>
  <si>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</si>
  <si>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</si>
  <si>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</si>
  <si>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</si>
  <si>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</si>
  <si>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</si>
  <si>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</si>
  <si>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</si>
  <si>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</si>
  <si>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</si>
  <si>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</si>
  <si>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</si>
  <si>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</si>
  <si>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</si>
  <si>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</si>
  <si>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</si>
  <si>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</si>
  <si>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</si>
  <si>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</si>
  <si>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</si>
  <si>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</si>
  <si>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</si>
  <si>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</si>
  <si>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</si>
  <si>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</si>
  <si>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</si>
  <si>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</si>
  <si>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</si>
  <si>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</si>
  <si>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</si>
  <si>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</si>
  <si>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</si>
  <si>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</si>
  <si>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</si>
  <si>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</si>
  <si>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</si>
  <si>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</si>
  <si>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</si>
  <si>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</si>
  <si>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</si>
  <si>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</si>
  <si>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</si>
  <si>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</si>
  <si>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</si>
  <si>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</si>
  <si>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</si>
  <si>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</si>
  <si>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</si>
  <si>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</si>
  <si>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</si>
  <si>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</si>
  <si>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</si>
  <si>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</si>
  <si>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</si>
  <si>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</si>
  <si>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</si>
  <si>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</si>
  <si>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</si>
  <si>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</si>
  <si>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</si>
  <si>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</si>
  <si>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</si>
  <si>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</si>
  <si>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</si>
  <si>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</si>
  <si>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</si>
  <si>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</si>
  <si>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</si>
  <si>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</si>
  <si>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</si>
  <si>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</si>
  <si>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</si>
  <si>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</si>
  <si>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</si>
  <si>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</si>
  <si>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</si>
  <si>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</si>
  <si>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</si>
  <si>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</si>
  <si>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</si>
  <si>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</si>
  <si>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</si>
  <si>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</si>
  <si>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</si>
  <si>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</si>
  <si>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</si>
  <si>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</si>
  <si>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</si>
  <si>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</si>
  <si>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</si>
  <si>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</si>
  <si>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</si>
  <si>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</si>
  <si>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</si>
  <si>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</si>
  <si>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</si>
  <si>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</si>
  <si>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</si>
  <si>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</si>
  <si>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</si>
  <si>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</si>
  <si>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</si>
  <si>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</si>
  <si>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</si>
  <si>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</si>
  <si>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</si>
  <si>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</si>
  <si>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</si>
  <si>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</si>
  <si>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</si>
  <si>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</si>
  <si>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</si>
  <si>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</si>
  <si>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</si>
  <si>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</si>
  <si>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</si>
  <si>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</si>
  <si>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</si>
  <si>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</si>
  <si>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</si>
  <si>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</si>
  <si>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</si>
  <si>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</si>
  <si>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</si>
  <si>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</si>
  <si>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</si>
  <si>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</si>
  <si>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</si>
  <si>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</si>
  <si>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</si>
  <si>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</si>
  <si>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</si>
  <si>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</si>
  <si>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</si>
  <si>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</si>
  <si>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</si>
  <si>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</si>
  <si>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</si>
  <si>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</si>
  <si>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</si>
  <si>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</si>
  <si>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</si>
  <si>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</si>
  <si>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</si>
  <si>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</si>
  <si>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</si>
  <si>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</si>
  <si>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</si>
  <si>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</si>
  <si>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</si>
  <si>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</si>
  <si>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</si>
  <si>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</si>
  <si>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</si>
  <si>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</si>
  <si>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</si>
  <si>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</si>
  <si>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</si>
  <si>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</si>
  <si>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</si>
  <si>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</si>
  <si>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</si>
  <si>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</si>
  <si>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</si>
  <si>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</si>
  <si>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</si>
  <si>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</si>
  <si>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</si>
  <si>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</si>
  <si>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</si>
  <si>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</si>
  <si>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</si>
  <si>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</si>
  <si>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</si>
  <si>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</si>
  <si>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</si>
  <si>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</si>
  <si>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</si>
  <si>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</si>
  <si>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</si>
  <si>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</si>
  <si>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</si>
  <si>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</si>
  <si>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</si>
  <si>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</si>
  <si>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</si>
  <si>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</si>
  <si>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</si>
  <si>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</si>
  <si>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</si>
  <si>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</si>
  <si>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</si>
  <si>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</si>
  <si>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</si>
  <si>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</si>
  <si>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</si>
  <si>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</si>
  <si>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</si>
  <si>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</si>
  <si>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</si>
  <si>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</si>
  <si>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</si>
  <si>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</si>
  <si>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</si>
  <si>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</si>
  <si>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</si>
  <si>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</si>
  <si>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</si>
  <si>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</si>
  <si>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</si>
  <si>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</si>
  <si>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</si>
  <si>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</si>
  <si>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</si>
  <si>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</si>
  <si>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</si>
  <si>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</si>
  <si>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</si>
  <si>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</si>
  <si>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</si>
  <si>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</si>
  <si>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</si>
  <si>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</si>
  <si>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</si>
  <si>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</si>
  <si>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</si>
  <si>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</si>
  <si>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</si>
  <si>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</si>
  <si>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</si>
  <si>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</si>
  <si>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</si>
  <si>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</si>
  <si>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</si>
  <si>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</si>
  <si>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</si>
  <si>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</si>
  <si>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</si>
  <si>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</si>
  <si>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</si>
  <si>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</si>
  <si>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</si>
  <si>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</si>
  <si>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</si>
  <si>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</si>
  <si>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</si>
  <si>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</si>
  <si>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</si>
  <si>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</si>
  <si>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</si>
  <si>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</si>
  <si>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</si>
  <si>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</si>
  <si>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</si>
  <si>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</si>
  <si>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</si>
  <si>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</si>
  <si>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</si>
  <si>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</si>
  <si>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</si>
  <si>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</si>
  <si>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</si>
  <si>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</si>
  <si>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</si>
  <si>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</si>
  <si>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</si>
  <si>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</si>
  <si>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</si>
  <si>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</si>
  <si>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</si>
  <si>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</si>
  <si>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</si>
  <si>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</si>
  <si>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</si>
  <si>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</si>
  <si>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</si>
  <si>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</si>
  <si>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</si>
  <si>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</si>
  <si>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</si>
  <si>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</si>
  <si>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</si>
  <si>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</si>
  <si>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</si>
  <si>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</si>
  <si>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</si>
  <si>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</si>
  <si>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</si>
  <si>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</si>
  <si>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</si>
  <si>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</si>
  <si>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</si>
  <si>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</si>
  <si>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</si>
  <si>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</si>
  <si>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</si>
  <si>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</si>
  <si>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</si>
  <si>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</si>
  <si>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</si>
  <si>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</si>
  <si>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</si>
  <si>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</si>
  <si>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</si>
  <si>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</si>
  <si>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</si>
  <si>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</si>
  <si>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</si>
  <si>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</si>
  <si>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</si>
  <si>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</si>
  <si>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</si>
  <si>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</si>
  <si>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</si>
  <si>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</si>
  <si>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</si>
  <si>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</si>
  <si>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</si>
  <si>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</si>
  <si>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</si>
  <si>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</si>
  <si>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</si>
  <si>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</si>
  <si>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</si>
  <si>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</si>
  <si>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</si>
  <si>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</si>
  <si>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</si>
  <si>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</si>
  <si>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</si>
  <si>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</si>
  <si>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</si>
  <si>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</si>
  <si>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</si>
  <si>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</si>
  <si>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</si>
  <si>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</si>
  <si>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</si>
  <si>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</si>
  <si>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</si>
  <si>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</si>
  <si>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</si>
  <si>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</si>
  <si>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</si>
  <si>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</si>
  <si>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</si>
  <si>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</si>
  <si>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</si>
  <si>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</si>
  <si>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</si>
  <si>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</si>
  <si>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</si>
  <si>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</si>
  <si>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</si>
  <si>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</si>
  <si>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</si>
  <si>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</si>
  <si>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</si>
  <si>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</si>
  <si>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</si>
  <si>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</si>
  <si>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</si>
  <si>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</si>
  <si>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</si>
  <si>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</si>
  <si>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</si>
  <si>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</si>
  <si>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</si>
  <si>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</si>
  <si>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</si>
  <si>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</si>
  <si>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</si>
  <si>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</si>
  <si>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</si>
  <si>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</si>
  <si>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</si>
  <si>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</si>
  <si>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</si>
  <si>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</si>
  <si>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</si>
  <si>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</si>
  <si>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</si>
  <si>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</si>
  <si>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</si>
  <si>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</si>
  <si>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</si>
  <si>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</si>
  <si>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</si>
  <si>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</si>
  <si>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</si>
  <si>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</si>
  <si>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</si>
  <si>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</si>
  <si>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</si>
  <si>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</si>
  <si>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</si>
  <si>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</si>
  <si>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</si>
  <si>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</si>
  <si>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</si>
  <si>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</si>
  <si>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</si>
  <si>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</si>
  <si>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</si>
  <si>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</si>
  <si>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</si>
  <si>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</si>
  <si>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</si>
  <si>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</si>
  <si>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</si>
  <si>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</si>
  <si>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</si>
  <si>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</si>
  <si>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</si>
  <si>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</si>
  <si>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</si>
  <si>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</si>
  <si>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</si>
  <si>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</si>
  <si>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</si>
  <si>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</si>
  <si>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</si>
  <si>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</si>
  <si>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</si>
  <si>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</si>
  <si>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</si>
  <si>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</si>
  <si>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</si>
  <si>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</si>
  <si>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</si>
  <si>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</si>
  <si>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</si>
  <si>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</si>
  <si>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</si>
  <si>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</si>
  <si>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</si>
  <si>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</si>
  <si>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</si>
  <si>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</si>
  <si>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</si>
  <si>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</si>
  <si>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</si>
  <si>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</si>
  <si>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</si>
  <si>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</si>
  <si>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</si>
  <si>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</si>
  <si>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</si>
  <si>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</si>
  <si>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</si>
  <si>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</si>
  <si>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</si>
  <si>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</si>
  <si>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</si>
  <si>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</si>
  <si>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</si>
  <si>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</si>
  <si>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</si>
  <si>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</si>
  <si>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</si>
  <si>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</si>
  <si>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</si>
  <si>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</si>
  <si>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</si>
  <si>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</si>
  <si>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</si>
  <si>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</si>
  <si>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</si>
  <si>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</si>
  <si>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</si>
  <si>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</si>
  <si>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</si>
  <si>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</si>
  <si>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</si>
  <si>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</si>
  <si>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</si>
  <si>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</si>
  <si>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</si>
  <si>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</si>
  <si>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</si>
  <si>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</si>
  <si>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</si>
  <si>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</si>
  <si>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</si>
  <si>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</si>
  <si>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</si>
  <si>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</si>
  <si>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</si>
  <si>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</si>
  <si>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</si>
  <si>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</si>
  <si>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</si>
  <si>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</si>
  <si>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</si>
  <si>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</si>
  <si>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</si>
  <si>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</si>
  <si>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</si>
  <si>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</si>
  <si>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</si>
  <si>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</si>
  <si>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</si>
  <si>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</si>
  <si>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</si>
  <si>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</si>
  <si>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</si>
  <si>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</si>
  <si>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</si>
  <si>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</si>
  <si>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</si>
  <si>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</si>
  <si>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</si>
  <si>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</si>
  <si>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</si>
  <si>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</si>
  <si>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</si>
  <si>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</si>
  <si>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</si>
  <si>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</si>
  <si>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</si>
  <si>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</si>
  <si>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</si>
  <si>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</si>
  <si>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</si>
  <si>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</si>
  <si>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</si>
  <si>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</si>
  <si>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</si>
  <si>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</si>
  <si>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</si>
  <si>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</si>
  <si>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</si>
  <si>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</si>
  <si>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</si>
  <si>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</si>
  <si>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</si>
  <si>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</si>
  <si>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</si>
  <si>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</si>
  <si>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</si>
  <si>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</si>
  <si>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</si>
  <si>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</si>
  <si>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</si>
  <si>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</si>
  <si>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</si>
  <si>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</si>
  <si>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</si>
  <si>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</si>
  <si>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</si>
  <si>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</si>
  <si>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</si>
  <si>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</si>
  <si>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</si>
  <si>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</si>
  <si>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</si>
  <si>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</si>
  <si>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</si>
  <si>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</si>
  <si>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</si>
  <si>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</si>
  <si>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</si>
  <si>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</si>
  <si>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</si>
  <si>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</si>
  <si>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</si>
  <si>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</si>
  <si>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</si>
  <si>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</si>
  <si>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</si>
  <si>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</si>
  <si>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</si>
  <si>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</si>
  <si>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</si>
  <si>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</si>
  <si>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</si>
  <si>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</si>
  <si>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</si>
  <si>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</si>
  <si>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</si>
  <si>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</si>
  <si>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</si>
  <si>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</si>
  <si>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</si>
  <si>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</si>
  <si>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</si>
  <si>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</si>
  <si>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</si>
  <si>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</si>
  <si>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</si>
  <si>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</si>
  <si>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</si>
  <si>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</si>
  <si>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</si>
  <si>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</si>
  <si>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</si>
  <si>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</si>
  <si>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</si>
  <si>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</si>
  <si>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</si>
  <si>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</si>
  <si>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</si>
  <si>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</si>
  <si>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</si>
  <si>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</si>
  <si>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</si>
  <si>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</si>
  <si>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</si>
  <si>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</si>
  <si>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</si>
  <si>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</si>
  <si>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</si>
  <si>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</si>
  <si>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</si>
  <si>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</si>
  <si>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</si>
  <si>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</si>
  <si>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</si>
  <si>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</si>
  <si>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</si>
  <si>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</si>
  <si>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</si>
  <si>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</si>
  <si>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</si>
  <si>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</si>
  <si>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</si>
  <si>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</si>
  <si>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</si>
  <si>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</si>
  <si>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</si>
  <si>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</si>
  <si>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</si>
  <si>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</si>
  <si>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</si>
  <si>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</si>
  <si>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</si>
  <si>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</si>
  <si>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</si>
  <si>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</si>
  <si>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</si>
  <si>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</si>
  <si>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</si>
  <si>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</si>
  <si>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</si>
  <si>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</si>
  <si>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</si>
  <si>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</si>
  <si>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</si>
  <si>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</si>
  <si>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</si>
  <si>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</si>
  <si>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</si>
  <si>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</si>
  <si>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</si>
  <si>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</si>
  <si>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</si>
  <si>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</si>
  <si>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</si>
  <si>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</si>
  <si>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</si>
  <si>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</si>
  <si>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</si>
  <si>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</si>
  <si>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</si>
  <si>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</si>
  <si>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</si>
  <si>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</si>
  <si>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</si>
  <si>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</si>
  <si>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</si>
  <si>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</si>
  <si>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</si>
  <si>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</si>
  <si>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</si>
  <si>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</si>
  <si>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</si>
  <si>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</si>
  <si>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</si>
  <si>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</si>
  <si>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</si>
  <si>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</si>
  <si>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</si>
  <si>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</si>
  <si>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</si>
  <si>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</si>
  <si>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</si>
  <si>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</si>
  <si>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</si>
  <si>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</si>
  <si>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</si>
  <si>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</si>
  <si>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</si>
  <si>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</si>
  <si>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</si>
  <si>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</si>
  <si>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</si>
  <si>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</si>
  <si>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</si>
  <si>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</si>
  <si>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</si>
  <si>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</si>
  <si>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</si>
  <si>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</si>
  <si>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</si>
  <si>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</si>
  <si>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</si>
  <si>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</si>
  <si>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</si>
  <si>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</si>
  <si>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</si>
  <si>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</si>
  <si>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</si>
  <si>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</si>
  <si>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</si>
  <si>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</si>
  <si>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</si>
  <si>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</si>
  <si>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</si>
  <si>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</si>
  <si>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</si>
  <si>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</si>
  <si>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</si>
  <si>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</si>
  <si>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</si>
  <si>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</si>
  <si>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</si>
  <si>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</si>
  <si>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</si>
  <si>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</si>
  <si>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</si>
  <si>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</si>
  <si>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</si>
  <si>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</si>
  <si>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</si>
  <si>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</si>
  <si>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</si>
  <si>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</si>
  <si>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</si>
  <si>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</si>
  <si>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</si>
  <si>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</si>
  <si>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</si>
  <si>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</si>
  <si>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</si>
  <si>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</si>
  <si>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</si>
  <si>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</si>
  <si>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</si>
  <si>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</si>
  <si>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</si>
  <si>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</si>
  <si>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</si>
  <si>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</si>
  <si>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</si>
  <si>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</si>
  <si>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</si>
  <si>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</si>
  <si>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</si>
  <si>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</si>
  <si>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</si>
  <si>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</si>
  <si>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</si>
  <si>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</si>
  <si>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</si>
  <si>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</si>
  <si>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</si>
  <si>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</si>
  <si>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</si>
  <si>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</si>
  <si>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</si>
  <si>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</si>
  <si>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</si>
  <si>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</si>
  <si>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</si>
  <si>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</si>
  <si>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</si>
  <si>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</si>
  <si>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</si>
  <si>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</si>
  <si>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</si>
  <si>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</si>
  <si>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</si>
  <si>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</si>
  <si>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</si>
  <si>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</si>
  <si>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</si>
  <si>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</si>
  <si>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</si>
  <si>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</si>
  <si>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</si>
  <si>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</si>
  <si>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</si>
  <si>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</si>
  <si>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</si>
  <si>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</si>
  <si>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</si>
  <si>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</si>
  <si>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</si>
  <si>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</si>
  <si>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</si>
  <si>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</si>
  <si>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</si>
  <si>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</si>
  <si>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</si>
  <si>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</si>
  <si>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</si>
  <si>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</si>
  <si>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</si>
  <si>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</si>
  <si>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</si>
  <si>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</si>
  <si>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</si>
  <si>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</si>
  <si>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</si>
  <si>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</si>
  <si>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</si>
  <si>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</si>
  <si>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</si>
  <si>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</si>
  <si>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</si>
  <si>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</si>
  <si>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</si>
  <si>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</si>
  <si>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</si>
  <si>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</si>
  <si>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</si>
  <si>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</si>
  <si>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</si>
  <si>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</si>
  <si>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</si>
  <si>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</si>
  <si>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</si>
  <si>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</si>
  <si>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</si>
  <si>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</si>
  <si>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</si>
  <si>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</si>
  <si>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</si>
  <si>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</si>
  <si>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</si>
  <si>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</si>
  <si>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</si>
  <si>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</si>
  <si>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</si>
  <si>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</si>
  <si>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</si>
  <si>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</si>
  <si>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</si>
  <si>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</si>
  <si>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</si>
  <si>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</si>
  <si>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</si>
  <si>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</si>
  <si>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</si>
  <si>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</si>
  <si>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</si>
  <si>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</si>
  <si>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</si>
  <si>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</si>
  <si>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</si>
  <si>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</si>
  <si>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</si>
  <si>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</si>
  <si>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</si>
  <si>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</si>
  <si>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</si>
  <si>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</si>
  <si>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</si>
  <si>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</si>
  <si>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</si>
  <si>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</si>
  <si>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</si>
  <si>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</si>
  <si>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</si>
  <si>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</si>
  <si>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</si>
  <si>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</si>
  <si>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</si>
  <si>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</si>
  <si>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</si>
  <si>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</si>
  <si>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</si>
  <si>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</si>
  <si>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</si>
  <si>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</si>
  <si>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</si>
  <si>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</si>
  <si>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</si>
  <si>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</si>
  <si>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</si>
  <si>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</si>
  <si>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</si>
  <si>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</si>
  <si>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</si>
  <si>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</si>
  <si>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</si>
  <si>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</si>
  <si>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</si>
  <si>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</si>
  <si>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</si>
  <si>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</si>
  <si>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</si>
  <si>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</si>
  <si>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</si>
  <si>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</si>
  <si>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</si>
  <si>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</si>
  <si>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</si>
  <si>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</si>
  <si>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</si>
  <si>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</si>
  <si>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</si>
  <si>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</si>
  <si>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</si>
  <si>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</si>
  <si>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</si>
  <si>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</si>
  <si>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</si>
  <si>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</si>
  <si>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</si>
  <si>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</si>
  <si>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</si>
  <si>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</si>
  <si>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</si>
  <si>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</si>
  <si>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</si>
  <si>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</si>
  <si>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</si>
  <si>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</si>
  <si>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</si>
  <si>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</si>
  <si>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</si>
  <si>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</si>
  <si>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</si>
  <si>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</si>
  <si>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</si>
  <si>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</si>
  <si>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</si>
  <si>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</si>
  <si>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</si>
  <si>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</si>
  <si>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</si>
  <si>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</si>
  <si>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</si>
  <si>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</si>
  <si>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</si>
  <si>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</si>
  <si>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</si>
  <si>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</si>
  <si>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</si>
  <si>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</si>
  <si>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</si>
  <si>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</si>
  <si>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</si>
  <si>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</si>
  <si>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</si>
  <si>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</si>
  <si>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</si>
  <si>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</si>
  <si>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</si>
  <si>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</si>
  <si>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</si>
  <si>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</si>
  <si>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</si>
  <si>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</si>
  <si>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</si>
  <si>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</si>
  <si>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</si>
  <si>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</si>
  <si>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</si>
  <si>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</si>
  <si>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</si>
  <si>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</si>
  <si>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</si>
  <si>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</si>
  <si>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</si>
  <si>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</si>
  <si>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</si>
  <si>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</si>
  <si>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</si>
  <si>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</si>
  <si>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</si>
  <si>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</si>
  <si>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</si>
  <si>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</si>
  <si>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</si>
  <si>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</si>
  <si>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</si>
  <si>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</si>
  <si>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</si>
  <si>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</si>
  <si>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</si>
  <si>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</si>
  <si>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</si>
  <si>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</si>
  <si>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</si>
  <si>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</si>
  <si>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</si>
  <si>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</si>
  <si>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</si>
  <si>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</si>
  <si>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</si>
  <si>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</si>
  <si>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</si>
  <si>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</si>
  <si>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</si>
  <si>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</si>
  <si>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</si>
  <si>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</si>
  <si>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</si>
  <si>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</si>
  <si>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</si>
  <si>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</si>
  <si>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</si>
  <si>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</si>
  <si>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</si>
  <si>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</si>
  <si>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</si>
  <si>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</si>
  <si>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</si>
  <si>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</si>
  <si>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</si>
  <si>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</si>
  <si>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</si>
  <si>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</si>
  <si>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</si>
  <si>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</si>
  <si>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</si>
  <si>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</si>
  <si>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</si>
  <si>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</si>
  <si>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</si>
  <si>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</si>
  <si>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</si>
  <si>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</si>
  <si>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</si>
  <si>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</si>
  <si>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</si>
  <si>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</si>
  <si>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</si>
  <si>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</si>
  <si>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</si>
  <si>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</si>
  <si>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</si>
  <si>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</si>
  <si>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</si>
  <si>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</si>
  <si>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</si>
  <si>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</si>
  <si>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</si>
  <si>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</si>
  <si>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</si>
  <si>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</si>
  <si>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</si>
  <si>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</si>
  <si>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</si>
  <si>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</si>
  <si>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</si>
  <si>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</si>
  <si>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</si>
  <si>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</si>
  <si>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</si>
  <si>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</si>
  <si>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</si>
  <si>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</si>
  <si>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</si>
  <si>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</si>
  <si>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</si>
  <si>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</si>
  <si>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</si>
  <si>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</si>
  <si>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</si>
  <si>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</si>
  <si>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</si>
  <si>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</si>
  <si>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</si>
  <si>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</si>
  <si>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</si>
  <si>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</si>
  <si>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</si>
  <si>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</si>
  <si>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</si>
  <si>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</si>
  <si>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</si>
  <si>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</si>
  <si>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</si>
  <si>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</si>
  <si>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</si>
  <si>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</si>
  <si>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</si>
  <si>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</si>
  <si>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</si>
  <si>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</si>
  <si>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</si>
  <si>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</si>
  <si>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</si>
  <si>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</si>
  <si>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</si>
  <si>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</si>
  <si>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</si>
  <si>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</si>
  <si>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</si>
  <si>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</si>
  <si>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</si>
  <si>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</si>
  <si>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</si>
  <si>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</si>
  <si>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</si>
  <si>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</si>
  <si>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</si>
  <si>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</si>
  <si>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</si>
  <si>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</si>
  <si>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</si>
  <si>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</si>
  <si>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</si>
  <si>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</si>
  <si>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</si>
  <si>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</si>
  <si>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</si>
  <si>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</si>
  <si>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</si>
  <si>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</si>
  <si>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</si>
  <si>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</si>
  <si>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</si>
  <si>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</si>
  <si>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</si>
  <si>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</si>
  <si>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</si>
  <si>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</si>
  <si>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</si>
  <si>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</si>
  <si>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</si>
  <si>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</si>
  <si>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</si>
  <si>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</si>
  <si>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</si>
  <si>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</si>
  <si>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</si>
  <si>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</si>
  <si>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</si>
  <si>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</si>
  <si>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</si>
  <si>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</si>
  <si>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</si>
  <si>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</si>
  <si>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</si>
  <si>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</si>
  <si>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</si>
  <si>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</si>
  <si>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</si>
  <si>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</si>
  <si>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</si>
  <si>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</si>
  <si>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</si>
  <si>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</si>
  <si>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</si>
  <si>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</si>
  <si>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</si>
  <si>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</si>
  <si>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</si>
  <si>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</si>
  <si>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</si>
  <si>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</si>
  <si>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</si>
  <si>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</si>
  <si>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</si>
  <si>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</si>
  <si>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</si>
  <si>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</si>
  <si>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</si>
  <si>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</si>
  <si>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</si>
  <si>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</si>
  <si>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</si>
  <si>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</si>
  <si>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</si>
  <si>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</si>
  <si>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</si>
  <si>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</si>
  <si>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</si>
  <si>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</si>
  <si>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</si>
  <si>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</si>
  <si>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</si>
  <si>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</si>
  <si>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</si>
  <si>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</si>
  <si>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</si>
  <si>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</si>
  <si>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</si>
  <si>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</si>
  <si>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</si>
  <si>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</si>
  <si>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</si>
  <si>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</si>
  <si>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</si>
  <si>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</si>
  <si>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</si>
  <si>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</si>
  <si>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</si>
  <si>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</si>
  <si>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</si>
  <si>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</si>
  <si>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</si>
  <si>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</si>
  <si>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</si>
  <si>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</si>
  <si>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</si>
  <si>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</si>
  <si>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</si>
  <si>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</si>
  <si>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</si>
  <si>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</si>
  <si>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</si>
  <si>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</si>
  <si>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</si>
  <si>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</si>
  <si>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</si>
  <si>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</si>
  <si>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</si>
  <si>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</si>
  <si>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</si>
  <si>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</si>
  <si>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</si>
  <si>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</si>
  <si>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</si>
  <si>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</si>
  <si>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</si>
  <si>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</si>
  <si>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</si>
  <si>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</si>
  <si>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</si>
  <si>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</si>
  <si>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</si>
  <si>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</si>
  <si>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</si>
  <si>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</si>
  <si>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</si>
  <si>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</si>
  <si>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</si>
  <si>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</si>
  <si>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</si>
  <si>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</si>
  <si>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</si>
  <si>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</si>
  <si>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</si>
  <si>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</si>
  <si>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</si>
  <si>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</si>
  <si>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</si>
  <si>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</si>
  <si>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</si>
  <si>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</si>
  <si>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</si>
  <si>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</si>
  <si>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</si>
  <si>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</si>
  <si>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</si>
  <si>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</si>
  <si>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</si>
  <si>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</si>
  <si>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</si>
  <si>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</si>
  <si>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</si>
  <si>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</si>
  <si>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</si>
  <si>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</si>
  <si>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</si>
  <si>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</si>
  <si>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</si>
  <si>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</si>
  <si>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</si>
  <si>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</si>
  <si>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</si>
  <si>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</si>
  <si>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</si>
  <si>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</si>
  <si>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</si>
  <si>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</si>
  <si>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</si>
  <si>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</si>
  <si>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</si>
  <si>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</si>
  <si>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</si>
  <si>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</si>
  <si>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</si>
  <si>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</si>
  <si>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</si>
  <si>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</si>
  <si>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</si>
  <si>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</si>
  <si>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</si>
  <si>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</si>
  <si>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</si>
  <si>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</si>
  <si>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</si>
  <si>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</si>
  <si>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</si>
  <si>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</si>
  <si>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</si>
  <si>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</si>
  <si>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</si>
  <si>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</si>
  <si>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</si>
  <si>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</si>
  <si>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</si>
  <si>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</si>
  <si>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</si>
  <si>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</si>
  <si>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</si>
  <si>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</si>
  <si>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</si>
  <si>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</si>
  <si>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</si>
  <si>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</si>
  <si>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</si>
  <si>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</si>
  <si>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</si>
  <si>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</si>
  <si>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</si>
  <si>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</si>
  <si>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</si>
  <si>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</si>
  <si>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</si>
  <si>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</si>
  <si>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</si>
  <si>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</si>
  <si>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</si>
  <si>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</si>
  <si>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</si>
  <si>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</si>
  <si>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</si>
  <si>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</si>
  <si>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</si>
  <si>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</si>
  <si>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</si>
  <si>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</si>
  <si>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</si>
  <si>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</si>
  <si>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</si>
  <si>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</si>
  <si>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</si>
  <si>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</si>
  <si>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</si>
  <si>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</si>
  <si>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</si>
  <si>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</si>
  <si>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</si>
  <si>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</si>
  <si>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</si>
  <si>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</si>
  <si>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</si>
  <si>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</si>
  <si>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</si>
  <si>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</si>
  <si>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</si>
  <si>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</si>
  <si>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</si>
  <si>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</si>
  <si>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</si>
  <si>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</si>
  <si>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</si>
  <si>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</si>
  <si>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</si>
  <si>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</si>
  <si>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</si>
  <si>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</si>
  <si>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</si>
  <si>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</si>
  <si>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</si>
  <si>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</si>
  <si>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</si>
  <si>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</si>
  <si>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</si>
  <si>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</si>
  <si>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</si>
  <si>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</si>
  <si>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</si>
  <si>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</si>
  <si>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</si>
  <si>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</si>
  <si>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</si>
  <si>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</si>
  <si>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</si>
  <si>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</si>
  <si>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</si>
  <si>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</si>
  <si>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</si>
  <si>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</si>
  <si>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</si>
  <si>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</si>
  <si>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</si>
  <si>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</si>
  <si>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</si>
  <si>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</si>
  <si>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</si>
  <si>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</si>
  <si>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</si>
  <si>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</si>
  <si>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</si>
  <si>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</si>
  <si>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</si>
  <si>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</si>
  <si>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</si>
  <si>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</si>
  <si>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</si>
  <si>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</si>
  <si>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</si>
  <si>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</si>
  <si>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</si>
  <si>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</si>
  <si>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</si>
  <si>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</si>
  <si>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</si>
  <si>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</si>
  <si>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</si>
  <si>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</si>
  <si>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</si>
  <si>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</si>
  <si>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</si>
  <si>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</si>
  <si>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</si>
  <si>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</si>
  <si>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</si>
  <si>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</si>
  <si>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</si>
  <si>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</si>
  <si>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</si>
  <si>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</si>
  <si>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</si>
  <si>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</si>
  <si>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</si>
  <si>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</si>
  <si>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</si>
  <si>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</si>
  <si>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</si>
  <si>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</si>
  <si>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</si>
  <si>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</si>
  <si>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</si>
  <si>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</si>
  <si>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</si>
  <si>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</si>
  <si>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</si>
  <si>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</si>
  <si>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</si>
  <si>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</si>
  <si>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</si>
  <si>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</si>
  <si>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</si>
  <si>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</si>
  <si>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</si>
  <si>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</si>
  <si>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</si>
  <si>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</si>
  <si>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</si>
  <si>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</si>
  <si>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</si>
  <si>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</si>
  <si>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</si>
  <si>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</si>
  <si>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</si>
  <si>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</si>
  <si>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</si>
  <si>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</si>
  <si>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</si>
  <si>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</si>
  <si>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</si>
  <si>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</si>
  <si>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</si>
  <si>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</si>
  <si>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</si>
  <si>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</si>
  <si>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</si>
  <si>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</si>
  <si>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</si>
  <si>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</si>
  <si>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</si>
  <si>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</si>
  <si>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</si>
  <si>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</si>
  <si>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</si>
  <si>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</si>
  <si>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</si>
  <si>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</si>
  <si>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</si>
  <si>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</si>
  <si>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</si>
  <si>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</si>
  <si>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</si>
  <si>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</si>
  <si>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</si>
  <si>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</si>
  <si>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</si>
  <si>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</si>
  <si>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</si>
  <si>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</si>
  <si>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</si>
  <si>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</si>
  <si>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</si>
  <si>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</si>
  <si>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</si>
  <si>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</si>
  <si>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</si>
  <si>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</si>
  <si>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</si>
  <si>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</si>
  <si>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</si>
  <si>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</si>
  <si>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</si>
  <si>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</si>
  <si>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</si>
  <si>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</si>
  <si>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</si>
  <si>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</si>
  <si>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</si>
  <si>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</si>
  <si>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</si>
  <si>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</si>
  <si>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</si>
  <si>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</si>
  <si>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</si>
  <si>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</si>
  <si>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</si>
  <si>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</si>
  <si>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</si>
  <si>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</si>
  <si>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</si>
  <si>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</si>
  <si>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</si>
  <si>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</si>
  <si>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</si>
  <si>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</si>
  <si>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</si>
  <si>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</si>
  <si>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</si>
  <si>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</si>
  <si>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</si>
  <si>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</si>
  <si>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</si>
  <si>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</si>
  <si>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</si>
  <si>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</si>
  <si>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</si>
  <si>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</si>
  <si>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</si>
  <si>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</si>
  <si>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</si>
  <si>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</si>
  <si>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</si>
  <si>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</si>
  <si>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</si>
  <si>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</si>
  <si>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</si>
  <si>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</si>
  <si>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</si>
  <si>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</si>
  <si>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</si>
  <si>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</si>
  <si>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</si>
  <si>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</si>
  <si>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</si>
  <si>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</si>
  <si>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</si>
  <si>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</si>
  <si>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</si>
  <si>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</si>
  <si>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</si>
  <si>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</si>
  <si>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</si>
  <si>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</si>
  <si>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</si>
  <si>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</si>
  <si>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</si>
  <si>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</si>
  <si>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</si>
  <si>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</si>
  <si>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</si>
  <si>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</si>
  <si>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</si>
  <si>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</si>
  <si>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</si>
  <si>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</si>
  <si>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</si>
  <si>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</si>
  <si>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</si>
  <si>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</si>
  <si>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</si>
  <si>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</si>
  <si>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</si>
  <si>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</si>
  <si>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</si>
  <si>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</si>
  <si>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</si>
  <si>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</si>
  <si>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</si>
  <si>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</si>
  <si>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</si>
  <si>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</si>
  <si>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</si>
  <si>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</si>
  <si>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</si>
  <si>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</si>
  <si>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</si>
  <si>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</si>
  <si>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</si>
  <si>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</si>
  <si>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</si>
  <si>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</si>
  <si>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</si>
  <si>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</si>
  <si>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</si>
  <si>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</si>
  <si>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</si>
  <si>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</si>
  <si>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</si>
  <si>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</si>
  <si>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</si>
  <si>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</si>
  <si>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</si>
  <si>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</si>
  <si>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</si>
  <si>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</si>
  <si>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</si>
  <si>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</si>
  <si>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</si>
  <si>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</si>
  <si>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</si>
  <si>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</si>
  <si>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</si>
  <si>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</si>
  <si>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</si>
  <si>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</si>
  <si>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</si>
  <si>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</si>
  <si>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</si>
  <si>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</si>
  <si>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</si>
  <si>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</si>
  <si>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</si>
  <si>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</si>
  <si>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</si>
  <si>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</si>
  <si>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</si>
  <si>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</si>
  <si>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</si>
  <si>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</si>
  <si>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</si>
  <si>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</si>
  <si>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</si>
  <si>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</si>
  <si>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</si>
  <si>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</si>
  <si>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</si>
  <si>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</si>
  <si>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</si>
  <si>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</si>
  <si>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</si>
  <si>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</si>
  <si>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</si>
  <si>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</si>
  <si>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</si>
  <si>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</si>
  <si>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</si>
  <si>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</si>
  <si>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</si>
  <si>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</si>
  <si>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</si>
  <si>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</si>
  <si>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</si>
  <si>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</si>
  <si>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</si>
  <si>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</si>
  <si>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</si>
  <si>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</si>
  <si>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</si>
  <si>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</si>
  <si>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</si>
  <si>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</si>
  <si>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</si>
  <si>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</si>
  <si>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</si>
  <si>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</si>
  <si>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</si>
  <si>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</si>
  <si>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</si>
  <si>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</si>
  <si>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</si>
  <si>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</si>
  <si>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</si>
  <si>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</si>
  <si>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</si>
  <si>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</si>
  <si>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</si>
  <si>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</si>
  <si>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</si>
  <si>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</si>
  <si>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</si>
  <si>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</si>
  <si>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</si>
  <si>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</si>
  <si>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</si>
  <si>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</si>
  <si>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</si>
  <si>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</si>
  <si>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</si>
  <si>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</si>
  <si>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</si>
  <si>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</si>
  <si>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</si>
  <si>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</si>
  <si>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</si>
  <si>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</si>
  <si>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</si>
  <si>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</si>
  <si>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</si>
  <si>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</si>
  <si>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</si>
  <si>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</si>
  <si>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</si>
  <si>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</si>
  <si>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</si>
  <si>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</si>
  <si>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</si>
  <si>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</si>
  <si>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</si>
  <si>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</si>
  <si>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</si>
  <si>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</si>
  <si>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</si>
  <si>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</si>
  <si>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</si>
  <si>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</si>
  <si>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</si>
  <si>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</si>
  <si>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</si>
  <si>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</si>
  <si>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</si>
  <si>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</si>
  <si>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</si>
  <si>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</si>
  <si>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</si>
  <si>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</si>
  <si>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</si>
  <si>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</si>
  <si>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</si>
  <si>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</si>
  <si>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</si>
  <si>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</si>
  <si>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</si>
  <si>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</si>
  <si>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</si>
  <si>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</si>
  <si>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</si>
  <si>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</si>
  <si>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</si>
  <si>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</si>
  <si>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</si>
  <si>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</si>
  <si>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</si>
  <si>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</si>
  <si>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</si>
  <si>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</si>
  <si>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</si>
  <si>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</si>
  <si>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</si>
  <si>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</si>
  <si>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</si>
  <si>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</si>
  <si>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</si>
  <si>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</si>
  <si>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</si>
  <si>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</si>
  <si>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</si>
  <si>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</si>
  <si>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</si>
  <si>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</si>
  <si>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</si>
  <si>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</si>
  <si>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</si>
  <si>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</si>
  <si>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</si>
  <si>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</si>
  <si>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</si>
  <si>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</si>
  <si>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</si>
  <si>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</si>
  <si>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</si>
  <si>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</si>
  <si>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</si>
  <si>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</si>
  <si>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</si>
  <si>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</si>
  <si>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</si>
  <si>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</si>
  <si>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</si>
  <si>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</si>
  <si>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</si>
  <si>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</si>
  <si>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</si>
  <si>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</si>
  <si>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</si>
  <si>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</si>
  <si>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</si>
  <si>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</si>
  <si>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</si>
  <si>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</si>
  <si>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</si>
  <si>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</si>
  <si>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</si>
  <si>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</si>
  <si>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</si>
  <si>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</si>
  <si>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</si>
  <si>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</si>
  <si>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</si>
  <si>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</si>
  <si>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</si>
  <si>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</si>
  <si>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</si>
  <si>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</si>
  <si>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</si>
  <si>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</si>
  <si>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</si>
  <si>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</si>
  <si>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</si>
  <si>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</si>
  <si>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</si>
  <si>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</si>
  <si>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</si>
  <si>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</si>
  <si>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</si>
  <si>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</si>
  <si>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</si>
  <si>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</si>
  <si>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</si>
  <si>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</si>
  <si>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</si>
  <si>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</si>
  <si>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</si>
  <si>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</si>
  <si>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</si>
  <si>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</si>
  <si>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</si>
  <si>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</si>
  <si>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</si>
  <si>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</si>
  <si>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</si>
  <si>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</si>
  <si>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</si>
  <si>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</si>
  <si>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</si>
  <si>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</si>
  <si>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</si>
  <si>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</si>
  <si>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</si>
  <si>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</si>
  <si>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</si>
  <si>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</si>
  <si>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</si>
  <si>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</si>
  <si>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</si>
  <si>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</si>
  <si>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</si>
  <si>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</si>
  <si>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</si>
  <si>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</si>
  <si>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</si>
  <si>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</si>
  <si>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</si>
  <si>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</si>
  <si>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</si>
  <si>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</si>
  <si>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</si>
  <si>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</si>
  <si>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</si>
  <si>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</si>
  <si>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</si>
  <si>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</si>
  <si>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</si>
  <si>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</si>
  <si>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</si>
  <si>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</si>
  <si>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</si>
  <si>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</si>
  <si>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</si>
  <si>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</si>
  <si>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</si>
  <si>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</si>
  <si>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</si>
  <si>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</si>
  <si>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</si>
  <si>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</si>
  <si>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</si>
  <si>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</si>
  <si>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</si>
  <si>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</si>
  <si>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</si>
  <si>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</si>
  <si>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</si>
  <si>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</si>
  <si>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</si>
  <si>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</si>
  <si>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</si>
  <si>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</si>
  <si>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</si>
  <si>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</si>
  <si>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</si>
  <si>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</si>
  <si>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</si>
  <si>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</si>
  <si>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</si>
  <si>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</si>
  <si>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</si>
  <si>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</si>
  <si>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</si>
  <si>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</si>
  <si>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</si>
  <si>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</si>
  <si>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</si>
  <si>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</si>
  <si>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</si>
  <si>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</si>
  <si>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</si>
  <si>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</si>
  <si>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</si>
  <si>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</si>
  <si>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</si>
  <si>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</si>
  <si>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</si>
  <si>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</si>
  <si>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</si>
  <si>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</si>
  <si>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</si>
  <si>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</si>
  <si>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</si>
  <si>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</si>
  <si>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</si>
  <si>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</si>
  <si>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</si>
  <si>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</si>
  <si>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</si>
  <si>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</si>
  <si>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</si>
  <si>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</si>
  <si>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</si>
  <si>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</si>
  <si>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</si>
  <si>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</si>
  <si>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</si>
  <si>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</si>
  <si>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</si>
  <si>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</si>
  <si>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</si>
  <si>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</si>
  <si>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</si>
  <si>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</si>
  <si>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</si>
  <si>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</si>
  <si>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</si>
  <si>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</si>
  <si>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</si>
  <si>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</si>
  <si>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</si>
  <si>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</si>
  <si>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</si>
  <si>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</si>
  <si>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</si>
  <si>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</si>
  <si>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</si>
  <si>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</si>
  <si>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</si>
  <si>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</si>
  <si>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</si>
  <si>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</si>
  <si>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</si>
  <si>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</si>
  <si>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</si>
  <si>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</si>
  <si>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</si>
  <si>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</si>
  <si>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</si>
  <si>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</si>
  <si>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</si>
  <si>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</si>
  <si>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</si>
  <si>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</si>
  <si>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</si>
  <si>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</si>
  <si>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</si>
  <si>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</si>
  <si>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</si>
  <si>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</si>
  <si>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</si>
  <si>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</si>
  <si>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</si>
  <si>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</si>
  <si>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</si>
  <si>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</si>
  <si>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</si>
  <si>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</si>
  <si>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</si>
  <si>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</si>
  <si>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</si>
  <si>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</si>
  <si>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</si>
  <si>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</si>
  <si>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</si>
  <si>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</si>
  <si>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</si>
  <si>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</si>
  <si>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</si>
  <si>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</si>
  <si>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</si>
  <si>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</si>
  <si>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</si>
  <si>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</si>
  <si>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</si>
  <si>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</si>
  <si>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</si>
  <si>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</si>
  <si>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</si>
  <si>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</si>
  <si>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</si>
  <si>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</si>
  <si>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</si>
  <si>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</si>
  <si>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</si>
  <si>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</si>
  <si>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</si>
  <si>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</si>
  <si>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</si>
  <si>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</si>
  <si>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</si>
  <si>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</si>
  <si>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</si>
  <si>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</si>
  <si>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</si>
  <si>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</si>
  <si>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</si>
  <si>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</si>
  <si>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</si>
  <si>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</si>
  <si>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</si>
  <si>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</si>
  <si>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</si>
  <si>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</si>
  <si>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</si>
  <si>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</si>
  <si>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</si>
  <si>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</si>
  <si>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</si>
  <si>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</si>
  <si>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</si>
  <si>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</si>
  <si>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</si>
  <si>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</si>
  <si>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</si>
  <si>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</si>
  <si>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</si>
  <si>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</si>
  <si>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</si>
  <si>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</si>
  <si>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</si>
  <si>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</si>
  <si>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</si>
  <si>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</si>
  <si>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</si>
  <si>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</si>
  <si>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</si>
  <si>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</si>
  <si>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</si>
  <si>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</si>
  <si>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</si>
  <si>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</si>
  <si>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</si>
  <si>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</si>
  <si>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</si>
  <si>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</si>
  <si>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</si>
  <si>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</si>
  <si>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</si>
  <si>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</si>
  <si>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</si>
  <si>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</si>
  <si>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</si>
  <si>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</si>
  <si>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</si>
  <si>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</si>
  <si>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</si>
  <si>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</si>
  <si>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</si>
  <si>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</si>
  <si>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</si>
  <si>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</si>
  <si>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</si>
  <si>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</si>
  <si>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</si>
  <si>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</si>
  <si>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</si>
  <si>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</si>
  <si>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</si>
  <si>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</si>
  <si>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</si>
  <si>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</si>
  <si>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</si>
  <si>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</si>
  <si>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</si>
  <si>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</si>
  <si>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</si>
  <si>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</si>
  <si>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</si>
  <si>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</si>
  <si>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</si>
  <si>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</si>
  <si>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</si>
  <si>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</si>
  <si>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</si>
  <si>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</si>
  <si>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</si>
  <si>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</si>
  <si>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</si>
  <si>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</si>
  <si>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</si>
  <si>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</si>
  <si>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</si>
  <si>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</si>
  <si>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</si>
  <si>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</si>
  <si>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</si>
  <si>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</si>
  <si>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</si>
  <si>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</si>
  <si>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</si>
  <si>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</si>
  <si>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</si>
  <si>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</si>
  <si>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</si>
  <si>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</si>
  <si>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</si>
  <si>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</si>
  <si>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</si>
  <si>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</si>
  <si>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</si>
  <si>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</si>
  <si>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</si>
  <si>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</si>
  <si>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</si>
  <si>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</si>
  <si>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</si>
  <si>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</si>
  <si>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</si>
  <si>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</si>
  <si>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</si>
  <si>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</si>
  <si>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</si>
  <si>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</si>
  <si>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</si>
  <si>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</si>
  <si>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</si>
  <si>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</si>
  <si>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</si>
  <si>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</si>
  <si>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</si>
  <si>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</si>
  <si>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</si>
  <si>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</si>
  <si>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</si>
  <si>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</si>
  <si>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</si>
  <si>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</si>
  <si>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</si>
  <si>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</si>
  <si>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</si>
  <si>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</si>
  <si>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</si>
  <si>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</si>
  <si>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</si>
  <si>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</si>
  <si>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</si>
  <si>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</si>
  <si>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</si>
  <si>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</si>
  <si>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</si>
  <si>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</si>
  <si>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</si>
  <si>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</si>
  <si>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</si>
  <si>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</si>
  <si>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</si>
  <si>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</si>
  <si>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</si>
  <si>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</si>
  <si>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</si>
  <si>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</si>
  <si>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</si>
  <si>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</si>
  <si>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</si>
  <si>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</si>
  <si>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</si>
  <si>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</si>
  <si>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</si>
  <si>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</si>
  <si>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</si>
  <si>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</si>
  <si>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</si>
  <si>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</si>
  <si>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</si>
  <si>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</si>
  <si>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</si>
  <si>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</si>
  <si>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</si>
  <si>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</si>
  <si>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</si>
  <si>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</si>
  <si>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</si>
  <si>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</si>
  <si>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</si>
  <si>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</si>
  <si>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</si>
  <si>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</si>
  <si>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</si>
  <si>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</si>
  <si>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</si>
  <si>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</si>
  <si>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</si>
  <si>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</si>
  <si>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</si>
  <si>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</si>
  <si>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</si>
  <si>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</si>
  <si>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</si>
  <si>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</si>
  <si>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</si>
  <si>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</si>
  <si>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</si>
  <si>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</si>
  <si>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</si>
  <si>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</si>
  <si>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</si>
  <si>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</si>
  <si>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</si>
  <si>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</si>
  <si>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</si>
  <si>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</si>
  <si>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</si>
  <si>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</si>
  <si>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</si>
  <si>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</si>
  <si>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</si>
  <si>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</si>
  <si>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</si>
  <si>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</si>
  <si>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</si>
  <si>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</si>
  <si>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</si>
  <si>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</si>
  <si>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</si>
  <si>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</si>
  <si>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</si>
  <si>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</si>
  <si>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</si>
  <si>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</si>
  <si>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</si>
  <si>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</si>
  <si>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</si>
  <si>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</si>
  <si>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</si>
  <si>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</si>
  <si>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</si>
  <si>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</si>
  <si>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</si>
  <si>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</si>
  <si>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</si>
  <si>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</si>
  <si>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</si>
  <si>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</si>
  <si>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</si>
  <si>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</si>
  <si>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</si>
  <si>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</si>
  <si>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</si>
  <si>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</si>
  <si>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</si>
  <si>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</si>
  <si>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</si>
  <si>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</si>
  <si>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</si>
  <si>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</si>
  <si>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</si>
  <si>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</si>
  <si>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</si>
  <si>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</si>
  <si>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</si>
  <si>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</si>
  <si>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</si>
  <si>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</si>
  <si>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</si>
  <si>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</si>
  <si>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</si>
  <si>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</si>
  <si>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</si>
  <si>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</si>
  <si>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</si>
  <si>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</si>
  <si>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</si>
  <si>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</si>
  <si>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</si>
  <si>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</si>
  <si>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</si>
  <si>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</si>
  <si>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</si>
  <si>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</si>
  <si>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</si>
  <si>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</si>
  <si>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</si>
  <si>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</si>
  <si>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</si>
  <si>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</si>
  <si>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</si>
  <si>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</si>
  <si>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</si>
  <si>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</si>
  <si>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</si>
  <si>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</si>
  <si>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</si>
  <si>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</si>
  <si>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</si>
  <si>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</si>
  <si>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</si>
  <si>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</si>
  <si>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</si>
  <si>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</si>
  <si>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</si>
  <si>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</si>
  <si>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</si>
  <si>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</si>
  <si>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</si>
  <si>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</si>
  <si>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</si>
  <si>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</si>
  <si>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</si>
  <si>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</si>
  <si>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</si>
  <si>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</si>
  <si>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</si>
  <si>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</si>
  <si>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</si>
  <si>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</si>
  <si>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</si>
  <si>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</si>
  <si>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</si>
  <si>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</si>
  <si>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</si>
  <si>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</si>
  <si>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</si>
  <si>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</si>
  <si>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</si>
  <si>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</si>
  <si>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</si>
  <si>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</si>
  <si>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</si>
  <si>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</si>
  <si>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</si>
  <si>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</si>
  <si>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</si>
  <si>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</si>
  <si>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</si>
  <si>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</si>
  <si>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</si>
  <si>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</si>
  <si>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</si>
  <si>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</si>
  <si>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</si>
  <si>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</si>
  <si>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</si>
  <si>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</si>
  <si>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</si>
  <si>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</si>
  <si>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</si>
  <si>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</si>
  <si>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</si>
  <si>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</si>
  <si>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</si>
  <si>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</si>
  <si>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</si>
  <si>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</si>
  <si>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</si>
  <si>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</si>
  <si>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</si>
  <si>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</si>
  <si>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</si>
  <si>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</si>
  <si>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</si>
  <si>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</si>
  <si>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</si>
  <si>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</si>
  <si>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</si>
  <si>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</si>
  <si>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</si>
  <si>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</si>
  <si>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</si>
  <si>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</si>
  <si>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</si>
  <si>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</si>
  <si>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</si>
  <si>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</si>
  <si>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</si>
  <si>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</si>
  <si>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</si>
  <si>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</si>
  <si>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</si>
  <si>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</si>
  <si>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</si>
  <si>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</si>
  <si>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</si>
  <si>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</si>
  <si>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</si>
  <si>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</si>
  <si>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</si>
  <si>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</si>
  <si>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</si>
  <si>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</si>
  <si>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</si>
  <si>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</si>
  <si>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</si>
  <si>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</si>
  <si>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</si>
  <si>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</si>
  <si>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</si>
  <si>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</si>
  <si>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</si>
  <si>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</si>
  <si>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</si>
  <si>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</si>
  <si>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</si>
  <si>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</si>
  <si>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</si>
  <si>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</si>
  <si>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</si>
  <si>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</si>
  <si>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</si>
  <si>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</si>
  <si>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</si>
  <si>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</si>
  <si>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</si>
  <si>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</si>
  <si>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</si>
  <si>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</si>
  <si>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</si>
  <si>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</si>
  <si>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</si>
  <si>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</si>
  <si>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</si>
  <si>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</si>
  <si>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</si>
  <si>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</si>
  <si>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</si>
  <si>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</si>
  <si>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</si>
  <si>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</si>
  <si>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</si>
  <si>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</si>
  <si>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</si>
  <si>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</si>
  <si>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</si>
  <si>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</si>
  <si>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</si>
  <si>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</si>
  <si>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</si>
  <si>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</si>
  <si>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</si>
  <si>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</si>
  <si>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</si>
  <si>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</si>
  <si>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</si>
  <si>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</si>
  <si>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</si>
  <si>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</si>
  <si>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</si>
  <si>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</si>
  <si>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</si>
  <si>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</si>
  <si>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</si>
  <si>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</si>
  <si>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</si>
  <si>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</si>
  <si>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</si>
  <si>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</si>
  <si>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</si>
  <si>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</si>
  <si>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</si>
  <si>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</si>
  <si>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</si>
  <si>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</si>
  <si>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</si>
  <si>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</si>
  <si>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</si>
  <si>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</si>
  <si>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</si>
  <si>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</si>
  <si>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</si>
  <si>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</si>
  <si>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</si>
  <si>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</si>
  <si>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</si>
  <si>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</si>
  <si>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</si>
  <si>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</si>
  <si>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</si>
  <si>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</si>
  <si>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</si>
  <si>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</si>
  <si>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</si>
  <si>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</si>
  <si>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</si>
  <si>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</si>
  <si>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</si>
  <si>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</si>
  <si>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</si>
  <si>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</si>
  <si>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</si>
  <si>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</si>
  <si>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</si>
  <si>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</si>
  <si>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</si>
  <si>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</si>
  <si>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</si>
  <si>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</si>
  <si>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</si>
  <si>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</si>
  <si>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</si>
  <si>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</si>
  <si>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</si>
  <si>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</si>
  <si>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</si>
  <si>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</si>
  <si>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</si>
  <si>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</si>
  <si>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</si>
  <si>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</si>
  <si>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</si>
  <si>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</si>
  <si>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</si>
  <si>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</si>
  <si>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</si>
  <si>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</si>
  <si>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</si>
  <si>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</si>
  <si>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</si>
  <si>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</si>
  <si>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</si>
  <si>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</si>
  <si>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</si>
  <si>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</si>
  <si>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</si>
  <si>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</si>
  <si>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</si>
  <si>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</si>
  <si>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</si>
  <si>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</si>
  <si>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</si>
  <si>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</si>
  <si>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</si>
  <si>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</si>
  <si>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</si>
  <si>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</si>
  <si>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</si>
  <si>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</si>
  <si>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</si>
  <si>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</si>
  <si>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</si>
  <si>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</si>
  <si>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</si>
  <si>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</si>
  <si>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</si>
  <si>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</si>
  <si>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</si>
  <si>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</si>
  <si>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</si>
  <si>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</si>
  <si>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</si>
  <si>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</si>
  <si>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</si>
  <si>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</si>
  <si>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</si>
  <si>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</si>
  <si>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</si>
  <si>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</si>
  <si>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</si>
  <si>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</si>
  <si>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</si>
  <si>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</si>
  <si>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</si>
  <si>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</si>
  <si>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</si>
  <si>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</si>
  <si>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</si>
  <si>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</si>
  <si>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</si>
  <si>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</si>
  <si>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</si>
  <si>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</si>
  <si>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</si>
  <si>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</si>
  <si>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</si>
  <si>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</si>
  <si>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</si>
  <si>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</si>
  <si>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</si>
  <si>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</si>
  <si>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</si>
  <si>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</si>
  <si>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</si>
  <si>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</si>
  <si>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</si>
  <si>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</si>
  <si>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</si>
  <si>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</si>
  <si>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</si>
  <si>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</si>
  <si>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</si>
  <si>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</si>
  <si>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</si>
  <si>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</si>
  <si>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</si>
  <si>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</si>
  <si>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</si>
  <si>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</si>
  <si>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</si>
  <si>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</si>
  <si>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</si>
  <si>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</si>
  <si>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</si>
  <si>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</si>
  <si>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</si>
  <si>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</si>
  <si>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</si>
  <si>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</si>
  <si>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</si>
  <si>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</si>
  <si>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</si>
  <si>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</si>
  <si>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</si>
  <si>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</si>
  <si>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</si>
  <si>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</si>
  <si>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</si>
  <si>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</si>
  <si>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</si>
  <si>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</si>
  <si>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</si>
  <si>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</si>
  <si>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</si>
  <si>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</si>
  <si>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</si>
  <si>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</si>
  <si>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</si>
  <si>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</si>
  <si>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</si>
  <si>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</si>
  <si>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</si>
  <si>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</si>
  <si>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</si>
  <si>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</si>
  <si>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</si>
  <si>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</si>
  <si>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</si>
  <si>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</si>
  <si>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</si>
  <si>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</si>
  <si>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</si>
  <si>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</si>
  <si>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</si>
  <si>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</si>
  <si>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</si>
  <si>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</si>
  <si>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</si>
  <si>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</si>
  <si>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</si>
  <si>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</si>
  <si>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</si>
  <si>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</si>
  <si>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</si>
  <si>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</si>
  <si>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</si>
  <si>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</si>
  <si>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</si>
  <si>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</si>
  <si>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</si>
  <si>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</si>
  <si>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</si>
  <si>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</si>
  <si>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</si>
  <si>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</si>
  <si>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</si>
  <si>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</si>
  <si>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</si>
  <si>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</si>
  <si>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</si>
  <si>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</si>
  <si>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</si>
  <si>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</si>
  <si>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</si>
  <si>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</si>
  <si>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</si>
  <si>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</si>
  <si>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</si>
  <si>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</si>
  <si>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</si>
  <si>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</si>
  <si>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</si>
  <si>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</si>
  <si>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</si>
  <si>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</si>
  <si>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</si>
  <si>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</si>
  <si>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</si>
  <si>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</si>
  <si>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</si>
  <si>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</si>
  <si>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</si>
  <si>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</si>
  <si>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</si>
  <si>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</si>
  <si>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</si>
  <si>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</si>
  <si>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</si>
  <si>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</si>
  <si>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</si>
  <si>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</si>
  <si>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</si>
  <si>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</si>
  <si>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</si>
  <si>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</si>
  <si>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</si>
  <si>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</si>
  <si>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</si>
  <si>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</si>
  <si>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</si>
  <si>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</si>
  <si>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</si>
  <si>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</si>
  <si>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</si>
  <si>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</si>
  <si>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</si>
  <si>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</si>
  <si>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</si>
  <si>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</si>
  <si>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</si>
  <si>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</si>
  <si>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</si>
  <si>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</si>
  <si>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</si>
  <si>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</si>
  <si>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</si>
  <si>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</si>
  <si>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</si>
  <si>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</si>
  <si>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</si>
  <si>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</si>
  <si>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</si>
  <si>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</si>
  <si>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</si>
  <si>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</si>
  <si>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</si>
  <si>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</si>
  <si>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</si>
  <si>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</si>
  <si>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</si>
  <si>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</si>
  <si>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</si>
  <si>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</si>
  <si>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</si>
  <si>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</si>
  <si>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</si>
  <si>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</si>
  <si>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</si>
  <si>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</si>
  <si>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</si>
  <si>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</si>
  <si>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</si>
  <si>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</si>
  <si>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</si>
  <si>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</si>
  <si>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</si>
  <si>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</si>
  <si>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</si>
  <si>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</si>
  <si>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</si>
  <si>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</si>
  <si>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</si>
  <si>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</si>
  <si>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</si>
  <si>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</si>
  <si>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</si>
  <si>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</si>
  <si>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</si>
  <si>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</si>
  <si>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</si>
  <si>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</si>
  <si>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</si>
  <si>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</si>
  <si>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</si>
  <si>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</si>
  <si>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</si>
  <si>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</si>
  <si>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</si>
  <si>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</si>
  <si>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</si>
  <si>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</si>
  <si>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</si>
  <si>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</si>
  <si>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</si>
  <si>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</si>
  <si>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</si>
  <si>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</si>
  <si>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</si>
  <si>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</si>
  <si>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</si>
  <si>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</si>
  <si>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</si>
  <si>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</si>
  <si>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</si>
  <si>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</si>
  <si>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</si>
  <si>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</si>
  <si>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</si>
  <si>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</si>
  <si>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</si>
  <si>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</si>
  <si>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</si>
  <si>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</si>
  <si>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</si>
  <si>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</si>
  <si>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</si>
  <si>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</si>
  <si>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</si>
  <si>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</si>
  <si>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</si>
  <si>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</si>
  <si>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</si>
  <si>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</si>
  <si>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</si>
  <si>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</si>
  <si>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</si>
  <si>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</si>
  <si>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</si>
  <si>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</si>
  <si>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</si>
  <si>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</si>
  <si>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</si>
  <si>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</si>
  <si>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</si>
  <si>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</si>
  <si>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</si>
  <si>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</si>
  <si>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</si>
  <si>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</si>
  <si>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</si>
  <si>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</si>
  <si>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</si>
  <si>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</si>
  <si>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</si>
  <si>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</si>
  <si>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</si>
  <si>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</si>
  <si>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</si>
  <si>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</si>
  <si>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</si>
  <si>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</si>
  <si>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</si>
  <si>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</si>
  <si>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</si>
  <si>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</si>
  <si>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</si>
  <si>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</si>
  <si>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</si>
  <si>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</si>
  <si>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</si>
  <si>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</si>
  <si>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</si>
  <si>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</si>
  <si>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</si>
  <si>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</si>
  <si>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</si>
  <si>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</si>
  <si>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</si>
  <si>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</si>
  <si>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</si>
  <si>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</si>
  <si>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</si>
  <si>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</si>
  <si>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</si>
  <si>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</si>
  <si>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</si>
  <si>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</si>
  <si>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</si>
  <si>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</si>
  <si>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</si>
  <si>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</si>
  <si>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</si>
  <si>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</si>
  <si>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</si>
  <si>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</si>
  <si>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</si>
  <si>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</si>
  <si>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</si>
  <si>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</si>
  <si>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</si>
  <si>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</si>
  <si>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</si>
  <si>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</si>
  <si>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</si>
  <si>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</si>
  <si>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</si>
  <si>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</si>
  <si>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</si>
  <si>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</si>
  <si>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</si>
  <si>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</si>
  <si>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</si>
  <si>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</si>
  <si>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</si>
  <si>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</si>
  <si>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</si>
  <si>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</si>
  <si>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</si>
  <si>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</si>
  <si>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</si>
  <si>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</si>
  <si>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</si>
  <si>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</si>
  <si>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</si>
  <si>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</si>
  <si>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</si>
  <si>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</si>
  <si>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</si>
  <si>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</si>
  <si>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</si>
  <si>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</si>
  <si>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</si>
  <si>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</si>
  <si>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</si>
  <si>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</si>
  <si>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</si>
  <si>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</si>
  <si>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</si>
  <si>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</si>
  <si>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</si>
  <si>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</si>
  <si>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</si>
  <si>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</si>
  <si>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</si>
  <si>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</si>
  <si>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</si>
  <si>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</si>
  <si>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</si>
  <si>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</si>
  <si>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</si>
  <si>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</si>
  <si>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</si>
  <si>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</si>
  <si>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</si>
  <si>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</si>
  <si>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</si>
  <si>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</si>
  <si>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</si>
  <si>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</si>
  <si>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</si>
  <si>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</si>
  <si>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</si>
  <si>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</si>
  <si>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</si>
  <si>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</si>
  <si>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</si>
  <si>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</si>
  <si>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</si>
  <si>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</si>
  <si>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</si>
  <si>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</si>
  <si>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</si>
  <si>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</si>
  <si>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</si>
  <si>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</si>
  <si>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</si>
  <si>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</si>
  <si>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</si>
  <si>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</si>
  <si>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</si>
  <si>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</si>
  <si>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</si>
  <si>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</si>
  <si>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</si>
  <si>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</si>
  <si>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</si>
  <si>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</si>
  <si>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</si>
  <si>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</si>
  <si>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</si>
  <si>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</si>
  <si>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</si>
  <si>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</si>
  <si>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</si>
  <si>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</si>
  <si>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</si>
  <si>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</si>
  <si>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</si>
  <si>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</si>
  <si>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</si>
  <si>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</si>
  <si>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</si>
  <si>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</si>
  <si>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</si>
  <si>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</si>
  <si>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</si>
  <si>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</si>
  <si>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</si>
  <si>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</si>
  <si>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</si>
  <si>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</si>
  <si>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</si>
  <si>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</si>
  <si>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</si>
  <si>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</si>
  <si>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</si>
  <si>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</si>
  <si>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</si>
  <si>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</si>
  <si>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</si>
  <si>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</si>
  <si>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</si>
  <si>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</si>
  <si>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</si>
  <si>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</si>
  <si>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</si>
  <si>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</si>
  <si>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</si>
  <si>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</si>
  <si>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</si>
  <si>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</si>
  <si>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</si>
  <si>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</si>
  <si>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</si>
  <si>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</si>
  <si>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</si>
  <si>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</si>
  <si>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</si>
  <si>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</si>
  <si>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</si>
  <si>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</si>
  <si>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</si>
  <si>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</si>
  <si>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</si>
  <si>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</si>
  <si>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</si>
  <si>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</si>
  <si>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</si>
  <si>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</si>
  <si>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</si>
  <si>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</si>
  <si>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</si>
  <si>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</si>
  <si>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</si>
  <si>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</si>
  <si>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</si>
  <si>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</si>
  <si>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</si>
  <si>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</si>
  <si>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</si>
  <si>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</si>
  <si>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</si>
  <si>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</si>
  <si>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</si>
  <si>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</si>
  <si>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</si>
  <si>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</si>
  <si>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</si>
  <si>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</si>
  <si>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</si>
  <si>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</si>
  <si>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</si>
  <si>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</si>
  <si>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</si>
  <si>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</si>
  <si>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</si>
  <si>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</si>
  <si>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</si>
  <si>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</si>
  <si>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</si>
  <si>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</si>
  <si>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</si>
  <si>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</si>
  <si>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</si>
  <si>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</si>
  <si>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</si>
  <si>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</si>
  <si>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</si>
  <si>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</si>
  <si>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</si>
  <si>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</si>
  <si>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</si>
  <si>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</si>
  <si>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</si>
  <si>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</si>
  <si>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</si>
  <si>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</si>
  <si>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</si>
  <si>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</si>
  <si>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</si>
  <si>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</si>
  <si>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</si>
  <si>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</si>
  <si>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</si>
  <si>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</si>
  <si>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</si>
  <si>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</si>
  <si>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</si>
  <si>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</si>
  <si>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</si>
  <si>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</si>
  <si>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</si>
  <si>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</si>
  <si>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</si>
  <si>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</si>
  <si>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</si>
  <si>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</si>
  <si>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</si>
  <si>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</si>
  <si>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</si>
  <si>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</si>
  <si>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</si>
  <si>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</si>
  <si>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</si>
  <si>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</si>
  <si>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</si>
  <si>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</si>
  <si>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</si>
  <si>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</si>
  <si>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</si>
  <si>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</si>
  <si>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</si>
  <si>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</si>
  <si>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</si>
  <si>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</si>
  <si>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</si>
  <si>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</si>
  <si>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</si>
  <si>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</si>
  <si>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</si>
  <si>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</si>
  <si>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</si>
  <si>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</si>
  <si>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</si>
  <si>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</si>
  <si>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</si>
  <si>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</si>
  <si>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</si>
  <si>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</si>
  <si>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</si>
  <si>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</si>
  <si>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</si>
  <si>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</si>
  <si>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</si>
  <si>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</si>
  <si>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</si>
  <si>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</si>
  <si>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</si>
  <si>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</si>
  <si>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</si>
  <si>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</si>
  <si>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</si>
  <si>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</si>
  <si>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</si>
  <si>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</si>
  <si>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</si>
  <si>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</si>
  <si>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</si>
  <si>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</si>
  <si>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</si>
  <si>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</si>
  <si>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</si>
  <si>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</si>
  <si>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</si>
  <si>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</si>
  <si>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</si>
  <si>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</si>
  <si>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</si>
  <si>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</si>
  <si>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</si>
  <si>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</si>
  <si>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</si>
  <si>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</si>
  <si>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</si>
  <si>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</si>
  <si>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</si>
  <si>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</si>
  <si>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</si>
  <si>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</si>
  <si>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</si>
  <si>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</si>
  <si>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</si>
  <si>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</si>
  <si>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</si>
  <si>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</si>
  <si>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</si>
  <si>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</si>
  <si>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</si>
  <si>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</si>
  <si>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</si>
  <si>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</si>
  <si>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</si>
  <si>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</si>
  <si>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</si>
  <si>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</si>
  <si>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</si>
  <si>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</si>
  <si>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</si>
  <si>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</si>
  <si>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</si>
  <si>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</si>
  <si>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</si>
  <si>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</si>
  <si>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</si>
  <si>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</si>
  <si>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</si>
  <si>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</si>
  <si>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</si>
  <si>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</si>
  <si>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</si>
  <si>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</si>
  <si>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</si>
  <si>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</si>
  <si>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</si>
  <si>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</si>
  <si>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</si>
  <si>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</si>
  <si>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</si>
  <si>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</si>
  <si>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</si>
  <si>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</si>
  <si>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</si>
  <si>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</si>
  <si>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</si>
  <si>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</si>
  <si>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</si>
  <si>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</si>
  <si>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</si>
  <si>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</si>
  <si>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</si>
  <si>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</si>
  <si>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</si>
  <si>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</si>
  <si>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</si>
  <si>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</si>
  <si>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</si>
  <si>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</si>
  <si>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</si>
  <si>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</si>
  <si>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</si>
  <si>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</si>
  <si>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</si>
  <si>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</si>
  <si>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</si>
  <si>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</si>
  <si>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</si>
  <si>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</si>
  <si>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</si>
  <si>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</si>
  <si>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</si>
  <si>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</si>
  <si>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</si>
  <si>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</si>
  <si>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</si>
  <si>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</si>
  <si>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</si>
  <si>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</si>
  <si>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</si>
  <si>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</si>
  <si>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</si>
  <si>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</si>
  <si>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</si>
  <si>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</si>
  <si>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</si>
  <si>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</si>
  <si>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</si>
  <si>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</si>
  <si>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</si>
  <si>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</si>
  <si>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</si>
  <si>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</si>
  <si>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</si>
  <si>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</si>
  <si>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</si>
  <si>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</si>
  <si>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</si>
  <si>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</si>
  <si>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</si>
  <si>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</si>
  <si>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</si>
  <si>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</si>
  <si>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</si>
  <si>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</si>
  <si>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</si>
  <si>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</si>
  <si>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</si>
  <si>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</si>
  <si>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</si>
  <si>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</si>
  <si>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</si>
  <si>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</si>
  <si>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</si>
  <si>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</si>
  <si>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</si>
  <si>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</si>
  <si>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</si>
  <si>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</si>
  <si>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</si>
  <si>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</si>
  <si>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</si>
  <si>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</si>
  <si>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</si>
  <si>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</si>
  <si>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</si>
  <si>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</si>
  <si>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</si>
  <si>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</si>
  <si>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</si>
  <si>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</si>
  <si>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</si>
  <si>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</si>
  <si>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</si>
  <si>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</si>
  <si>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</si>
  <si>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</si>
  <si>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</si>
  <si>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</si>
  <si>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</si>
  <si>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</si>
  <si>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</si>
  <si>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</si>
  <si>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</si>
  <si>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</si>
  <si>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</si>
  <si>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</si>
  <si>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</si>
  <si>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</si>
  <si>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</si>
  <si>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</si>
  <si>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</si>
  <si>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</si>
  <si>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</si>
  <si>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</si>
  <si>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</si>
  <si>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</si>
  <si>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</si>
  <si>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</si>
  <si>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</si>
  <si>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</si>
  <si>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</si>
  <si>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</si>
  <si>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</si>
  <si>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</si>
  <si>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</si>
  <si>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</si>
  <si>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</si>
  <si>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</si>
  <si>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</si>
  <si>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</si>
  <si>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</si>
  <si>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</si>
  <si>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</si>
  <si>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</si>
  <si>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</si>
  <si>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</si>
  <si>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</si>
  <si>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</si>
  <si>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</si>
  <si>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</si>
  <si>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</si>
  <si>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</si>
  <si>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</si>
  <si>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</si>
  <si>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</si>
  <si>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</si>
  <si>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</si>
  <si>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</si>
  <si>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</si>
  <si>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</si>
  <si>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</si>
  <si>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</si>
  <si>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</si>
  <si>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</si>
  <si>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</si>
  <si>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</si>
  <si>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</si>
  <si>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</si>
  <si>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</si>
  <si>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</si>
  <si>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</si>
  <si>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</si>
  <si>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</si>
  <si>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</si>
  <si>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</si>
  <si>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</si>
  <si>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</si>
  <si>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</si>
  <si>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</si>
  <si>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</si>
  <si>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</si>
  <si>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</si>
  <si>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</si>
  <si>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</si>
  <si>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</si>
  <si>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</si>
  <si>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</si>
  <si>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</si>
  <si>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</si>
  <si>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</si>
  <si>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</si>
  <si>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</si>
  <si>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</si>
  <si>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</si>
  <si>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</si>
  <si>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</si>
  <si>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</si>
  <si>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</si>
  <si>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</si>
  <si>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</si>
  <si>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</si>
  <si>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</si>
  <si>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</si>
  <si>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</si>
  <si>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</si>
  <si>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</si>
  <si>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</si>
  <si>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</si>
  <si>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</si>
  <si>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</si>
  <si>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</si>
  <si>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</si>
  <si>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</si>
  <si>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</si>
  <si>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</si>
  <si>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</si>
  <si>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</si>
  <si>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</si>
  <si>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</si>
  <si>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</si>
  <si>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</si>
  <si>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</si>
  <si>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</si>
  <si>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</si>
  <si>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</si>
  <si>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</si>
  <si>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</si>
  <si>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</si>
  <si>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</si>
  <si>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</si>
  <si>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</si>
  <si>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</si>
  <si>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</si>
  <si>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</si>
  <si>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</si>
  <si>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</si>
  <si>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</si>
  <si>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</si>
  <si>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</si>
  <si>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</si>
  <si>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</si>
  <si>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</si>
  <si>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</si>
  <si>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</si>
  <si>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</si>
  <si>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</si>
  <si>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</si>
  <si>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</si>
  <si>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</si>
  <si>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</si>
  <si>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</si>
  <si>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</si>
  <si>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</si>
  <si>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</si>
  <si>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</si>
  <si>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</si>
  <si>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</si>
  <si>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</si>
  <si>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</si>
  <si>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</si>
  <si>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</si>
  <si>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</si>
  <si>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</si>
  <si>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</si>
  <si>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</si>
  <si>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</si>
  <si>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</si>
  <si>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</si>
  <si>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</si>
  <si>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</si>
  <si>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</si>
  <si>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</si>
  <si>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</si>
  <si>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</si>
  <si>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</si>
  <si>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</si>
  <si>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</si>
  <si>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</si>
  <si>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</si>
  <si>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</si>
  <si>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</si>
  <si>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</si>
  <si>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</si>
  <si>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</si>
  <si>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</si>
  <si>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</si>
  <si>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</si>
  <si>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</si>
  <si>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</si>
  <si>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</si>
  <si>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</si>
  <si>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</si>
  <si>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</si>
  <si>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</si>
  <si>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</si>
  <si>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</si>
  <si>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</si>
  <si>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</si>
  <si>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</si>
  <si>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</si>
  <si>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</si>
  <si>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</si>
  <si>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</si>
  <si>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</si>
  <si>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</si>
  <si>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</si>
  <si>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</si>
  <si>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</si>
  <si>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</si>
  <si>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</si>
  <si>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</si>
  <si>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</si>
  <si>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</si>
  <si>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</si>
  <si>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</si>
  <si>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</si>
  <si>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</si>
  <si>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</si>
  <si>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</si>
  <si>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</si>
  <si>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</si>
  <si>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</si>
  <si>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</si>
  <si>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</si>
  <si>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</si>
  <si>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</si>
  <si>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</si>
  <si>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</si>
  <si>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</si>
  <si>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</si>
  <si>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</si>
  <si>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</si>
  <si>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</si>
  <si>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</si>
  <si>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</si>
  <si>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</si>
  <si>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</si>
  <si>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</si>
  <si>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</si>
  <si>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</si>
  <si>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</si>
  <si>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</si>
  <si>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</si>
  <si>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</si>
  <si>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</si>
  <si>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</si>
  <si>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</si>
  <si>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</si>
  <si>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</si>
  <si>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</si>
  <si>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</si>
  <si>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</si>
  <si>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</si>
  <si>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</si>
  <si>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</si>
  <si>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</si>
  <si>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</si>
  <si>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</si>
  <si>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</si>
  <si>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</si>
  <si>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</si>
  <si>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</si>
  <si>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</si>
  <si>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</si>
  <si>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</si>
  <si>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</si>
  <si>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</si>
  <si>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</si>
  <si>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</si>
  <si>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</si>
  <si>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</si>
  <si>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</si>
  <si>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</si>
  <si>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</si>
  <si>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</si>
  <si>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</si>
  <si>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</si>
  <si>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</si>
  <si>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</si>
  <si>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</si>
  <si>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</si>
  <si>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</si>
  <si>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</si>
  <si>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</si>
  <si>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</si>
  <si>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</si>
  <si>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</si>
  <si>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</si>
  <si>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</si>
  <si>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</si>
  <si>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</si>
  <si>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</si>
  <si>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</si>
  <si>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</si>
  <si>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</si>
  <si>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</si>
  <si>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</si>
  <si>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</si>
  <si>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</si>
  <si>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</si>
  <si>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</si>
  <si>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</si>
  <si>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</si>
  <si>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</si>
  <si>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</si>
  <si>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</si>
  <si>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</si>
  <si>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</si>
  <si>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</si>
  <si>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</si>
  <si>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</si>
  <si>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</si>
  <si>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</si>
  <si>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</si>
  <si>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</si>
  <si>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</si>
  <si>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</si>
  <si>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</si>
  <si>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</si>
  <si>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</si>
  <si>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</si>
  <si>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</si>
  <si>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</si>
  <si>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</si>
  <si>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</si>
  <si>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</si>
  <si>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</si>
  <si>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</si>
  <si>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</si>
  <si>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</si>
  <si>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</si>
  <si>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</si>
  <si>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</si>
  <si>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</si>
  <si>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</si>
  <si>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</si>
  <si>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</si>
  <si>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</si>
  <si>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</si>
  <si>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</si>
  <si>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</si>
  <si>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</si>
  <si>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</si>
  <si>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</si>
  <si>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</si>
  <si>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</si>
  <si>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</si>
  <si>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</si>
  <si>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</si>
  <si>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</si>
  <si>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</si>
  <si>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</si>
  <si>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</si>
  <si>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</si>
  <si>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</si>
  <si>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</si>
  <si>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</si>
  <si>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</si>
  <si>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</si>
  <si>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</si>
  <si>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</si>
  <si>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</si>
  <si>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</si>
  <si>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</si>
  <si>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</si>
  <si>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</si>
  <si>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</si>
  <si>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</si>
  <si>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</si>
  <si>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</si>
  <si>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</si>
  <si>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</si>
  <si>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</si>
  <si>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</si>
  <si>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</si>
  <si>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</si>
  <si>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</si>
  <si>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</si>
  <si>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</si>
  <si>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</si>
  <si>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</si>
  <si>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</si>
  <si>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</si>
  <si>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</si>
  <si>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</si>
  <si>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</si>
  <si>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</si>
  <si>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</si>
  <si>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</si>
  <si>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</si>
  <si>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</si>
  <si>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</si>
  <si>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</si>
  <si>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</si>
  <si>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</si>
  <si>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</si>
  <si>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</si>
  <si>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</si>
  <si>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</si>
  <si>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</si>
  <si>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</si>
  <si>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</si>
  <si>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</si>
  <si>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</si>
  <si>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</si>
  <si>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</si>
  <si>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</si>
  <si>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</si>
  <si>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</si>
  <si>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</si>
  <si>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</si>
  <si>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</si>
  <si>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</si>
  <si>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</si>
  <si>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</si>
  <si>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</si>
  <si>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</si>
  <si>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</si>
  <si>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</si>
  <si>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</si>
  <si>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</si>
  <si>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</si>
  <si>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</si>
  <si>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</si>
  <si>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</si>
  <si>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</si>
  <si>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</si>
  <si>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</si>
  <si>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</si>
  <si>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</si>
  <si>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</si>
  <si>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</si>
  <si>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</si>
  <si>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</si>
  <si>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</si>
  <si>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</si>
  <si>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</si>
  <si>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</si>
  <si>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</si>
  <si>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</si>
  <si>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</si>
  <si>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</si>
  <si>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</si>
  <si>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</si>
  <si>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</si>
  <si>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</si>
  <si>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</si>
  <si>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</si>
  <si>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</si>
  <si>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</si>
  <si>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</si>
  <si>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</si>
  <si>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</si>
  <si>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</si>
  <si>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</si>
  <si>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</si>
  <si>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</si>
  <si>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</si>
  <si>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</si>
  <si>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</si>
  <si>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</si>
  <si>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</si>
  <si>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</si>
  <si>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</si>
  <si>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</si>
  <si>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</si>
  <si>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</si>
  <si>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</si>
  <si>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</si>
  <si>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</si>
  <si>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</si>
  <si>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</si>
  <si>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</si>
  <si>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</si>
  <si>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</si>
  <si>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</si>
  <si>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</si>
  <si>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</si>
  <si>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</si>
  <si>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</si>
  <si>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</si>
  <si>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</si>
  <si>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</si>
  <si>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</si>
  <si>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</si>
  <si>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</si>
  <si>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</si>
  <si>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</si>
  <si>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</si>
  <si>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</si>
  <si>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</si>
  <si>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</si>
  <si>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</si>
  <si>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</si>
  <si>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</si>
  <si>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</si>
  <si>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</si>
  <si>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</si>
  <si>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</si>
  <si>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</si>
  <si>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</si>
  <si>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</si>
  <si>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</si>
  <si>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</si>
  <si>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</si>
  <si>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</si>
  <si>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</si>
  <si>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</si>
  <si>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</si>
  <si>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</si>
  <si>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</si>
  <si>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</si>
  <si>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</si>
  <si>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</si>
  <si>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</si>
  <si>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</si>
  <si>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</si>
  <si>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</si>
  <si>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</si>
  <si>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</si>
  <si>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</si>
  <si>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</si>
  <si>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</si>
  <si>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</si>
  <si>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</si>
  <si>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</si>
  <si>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</si>
  <si>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</si>
  <si>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</si>
  <si>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</si>
  <si>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</si>
  <si>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</si>
  <si>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</si>
  <si>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</si>
  <si>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</si>
  <si>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</si>
  <si>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</si>
  <si>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</si>
  <si>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</si>
  <si>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</si>
  <si>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</si>
  <si>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</si>
  <si>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</si>
  <si>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</si>
  <si>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</si>
  <si>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</si>
  <si>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</si>
  <si>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</si>
  <si>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</si>
  <si>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</si>
  <si>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</si>
  <si>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</si>
  <si>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</si>
  <si>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</si>
  <si>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</si>
  <si>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</si>
  <si>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</si>
  <si>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</si>
  <si>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</si>
  <si>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</si>
  <si>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</si>
  <si>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</si>
  <si>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</si>
  <si>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</si>
  <si>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</si>
  <si>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</si>
  <si>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</si>
  <si>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</si>
  <si>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</si>
  <si>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</si>
  <si>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</si>
  <si>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</si>
  <si>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</si>
  <si>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</si>
  <si>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</si>
  <si>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</si>
  <si>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</si>
  <si>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</si>
  <si>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</si>
  <si>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</si>
  <si>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</si>
  <si>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</si>
  <si>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</si>
  <si>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</si>
  <si>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</si>
  <si>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</si>
  <si>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</si>
  <si>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</si>
  <si>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</si>
  <si>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</si>
  <si>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</si>
  <si>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</si>
  <si>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</si>
  <si>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</si>
  <si>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</si>
  <si>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</si>
  <si>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</si>
  <si>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</si>
  <si>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</si>
  <si>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</si>
  <si>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</si>
  <si>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</si>
  <si>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</si>
  <si>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</si>
  <si>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</si>
  <si>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</si>
  <si>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</si>
  <si>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</si>
  <si>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</si>
  <si>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</si>
  <si>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</si>
  <si>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</si>
  <si>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</si>
  <si>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</si>
  <si>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</si>
  <si>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</si>
  <si>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</si>
  <si>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</si>
  <si>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</si>
  <si>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</si>
  <si>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</si>
  <si>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</si>
  <si>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</si>
  <si>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</si>
  <si>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</si>
  <si>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</si>
  <si>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</si>
  <si>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</si>
  <si>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</si>
  <si>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</si>
  <si>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</si>
  <si>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</si>
  <si>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</si>
  <si>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</si>
  <si>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</si>
  <si>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</si>
  <si>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</si>
  <si>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</si>
  <si>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</si>
  <si>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</si>
  <si>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</si>
  <si>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</si>
  <si>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</si>
  <si>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</si>
  <si>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</si>
  <si>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</si>
  <si>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</si>
  <si>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</si>
  <si>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</si>
  <si>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</si>
  <si>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</si>
  <si>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</si>
  <si>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</si>
  <si>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</si>
  <si>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</si>
  <si>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</si>
  <si>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</si>
  <si>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</si>
  <si>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</si>
  <si>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</si>
  <si>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</si>
  <si>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</si>
  <si>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</si>
  <si>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</si>
  <si>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</si>
  <si>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</si>
  <si>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</si>
  <si>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</si>
  <si>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</si>
  <si>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</si>
  <si>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</si>
  <si>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</si>
  <si>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</si>
  <si>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</si>
  <si>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</si>
  <si>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</si>
  <si>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</si>
  <si>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</si>
  <si>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</si>
  <si>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</si>
  <si>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</si>
  <si>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</si>
  <si>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</si>
  <si>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</si>
  <si>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</si>
  <si>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</si>
  <si>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</si>
  <si>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</si>
  <si>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</si>
  <si>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</si>
  <si>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</si>
  <si>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</si>
  <si>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</si>
  <si>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</si>
  <si>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</si>
  <si>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</si>
  <si>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</si>
  <si>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</si>
  <si>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</si>
  <si>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</si>
  <si>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</si>
  <si>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</si>
  <si>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</si>
  <si>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</si>
  <si>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</si>
  <si>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</si>
  <si>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</si>
  <si>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</si>
  <si>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</si>
  <si>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</si>
  <si>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</si>
  <si>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</si>
  <si>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</si>
  <si>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</si>
  <si>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</si>
  <si>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</si>
  <si>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</si>
  <si>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</si>
  <si>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</si>
  <si>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</si>
  <si>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</si>
  <si>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</si>
  <si>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</si>
  <si>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</si>
  <si>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</si>
  <si>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</si>
  <si>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</si>
  <si>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</si>
  <si>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</si>
  <si>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</si>
  <si>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</si>
  <si>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</si>
  <si>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</si>
  <si>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</si>
  <si>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</si>
  <si>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</si>
  <si>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</si>
  <si>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</si>
  <si>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</si>
  <si>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</si>
  <si>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</si>
  <si>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</si>
  <si>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</si>
  <si>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</si>
  <si>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</si>
  <si>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</si>
  <si>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</si>
  <si>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</si>
  <si>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</si>
  <si>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</si>
  <si>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</si>
  <si>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</si>
  <si>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</si>
  <si>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</si>
  <si>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</si>
  <si>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</si>
  <si>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</si>
  <si>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</si>
  <si>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</si>
  <si>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</si>
  <si>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</si>
  <si>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</si>
  <si>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</si>
  <si>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</si>
  <si>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</si>
  <si>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</si>
  <si>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</si>
  <si>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</si>
  <si>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</si>
  <si>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</si>
  <si>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</si>
  <si>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</si>
  <si>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</si>
  <si>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</si>
  <si>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</si>
  <si>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</si>
  <si>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</si>
  <si>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</si>
  <si>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</si>
  <si>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</si>
  <si>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</si>
  <si>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</si>
  <si>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</si>
  <si>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</si>
  <si>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</si>
  <si>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</si>
  <si>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</si>
  <si>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</si>
  <si>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</si>
  <si>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</si>
  <si>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</si>
  <si>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</si>
  <si>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</si>
  <si>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</si>
  <si>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</si>
  <si>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</si>
  <si>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</si>
  <si>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</si>
  <si>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</si>
  <si>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</si>
  <si>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</si>
  <si>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</si>
  <si>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</si>
  <si>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</si>
  <si>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</si>
  <si>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</si>
  <si>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</si>
  <si>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</si>
  <si>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</si>
  <si>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</si>
  <si>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</si>
  <si>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</si>
  <si>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</si>
  <si>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</si>
  <si>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</si>
  <si>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</si>
  <si>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</si>
  <si>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</si>
  <si>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</si>
  <si>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</si>
  <si>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</si>
  <si>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</si>
  <si>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</si>
  <si>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</si>
  <si>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</si>
  <si>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</si>
  <si>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</si>
  <si>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</si>
  <si>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</si>
  <si>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</si>
  <si>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</si>
  <si>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</si>
  <si>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</si>
  <si>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</si>
  <si>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</si>
  <si>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</si>
  <si>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</si>
  <si>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</si>
  <si>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</si>
  <si>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</si>
  <si>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</si>
  <si>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</si>
  <si>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</si>
  <si>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</si>
  <si>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</si>
  <si>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</si>
  <si>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</si>
  <si>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</si>
  <si>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</si>
  <si>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</si>
  <si>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</si>
  <si>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</si>
  <si>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</si>
  <si>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</si>
  <si>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</si>
  <si>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</si>
  <si>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</si>
  <si>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</si>
  <si>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</si>
  <si>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</si>
  <si>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</si>
  <si>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</si>
  <si>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</si>
  <si>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</si>
  <si>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</si>
  <si>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</si>
  <si>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</si>
  <si>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</si>
  <si>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</si>
  <si>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</si>
  <si>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</si>
  <si>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</si>
  <si>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</si>
  <si>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</si>
  <si>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</si>
  <si>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</si>
  <si>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</si>
  <si>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</si>
  <si>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</si>
  <si>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</si>
  <si>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</si>
  <si>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</si>
  <si>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</si>
  <si>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</si>
  <si>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</si>
  <si>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</si>
  <si>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</si>
  <si>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</si>
  <si>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</si>
  <si>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</si>
  <si>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</si>
  <si>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</si>
  <si>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</si>
  <si>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</si>
  <si>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</si>
  <si>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</si>
  <si>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</si>
  <si>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</si>
  <si>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</si>
  <si>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</si>
  <si>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</si>
  <si>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</si>
  <si>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</si>
  <si>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</si>
  <si>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</si>
  <si>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</si>
  <si>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</si>
  <si>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</si>
  <si>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</si>
  <si>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</si>
  <si>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</si>
  <si>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</si>
  <si>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</si>
  <si>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</si>
  <si>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</si>
  <si>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</si>
  <si>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</si>
  <si>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</si>
  <si>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</si>
  <si>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</si>
  <si>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</si>
  <si>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</si>
  <si>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</si>
  <si>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</si>
  <si>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</si>
  <si>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</si>
  <si>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</si>
  <si>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</si>
  <si>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</si>
  <si>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</si>
  <si>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</si>
  <si>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</si>
  <si>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</si>
  <si>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</si>
  <si>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</si>
  <si>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</si>
  <si>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</si>
  <si>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</si>
  <si>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</si>
  <si>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</si>
  <si>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</si>
  <si>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</si>
  <si>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</si>
  <si>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</si>
  <si>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</si>
  <si>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</si>
  <si>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</si>
  <si>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</si>
  <si>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</si>
  <si>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</si>
  <si>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</si>
  <si>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</si>
  <si>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</si>
  <si>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</si>
  <si>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</si>
  <si>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</si>
  <si>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</si>
  <si>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</si>
  <si>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</si>
  <si>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</si>
  <si>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</si>
  <si>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</si>
  <si>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</si>
  <si>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</si>
  <si>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</si>
  <si>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</si>
  <si>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</si>
  <si>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</si>
  <si>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</si>
  <si>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</si>
  <si>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</si>
  <si>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</si>
  <si>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</si>
  <si>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</si>
  <si>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</si>
  <si>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</si>
  <si>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</si>
  <si>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</si>
  <si>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</si>
  <si>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</si>
  <si>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</si>
  <si>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</si>
  <si>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</si>
  <si>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</si>
  <si>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</si>
  <si>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</si>
  <si>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</si>
  <si>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</si>
  <si>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</si>
  <si>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</si>
  <si>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</si>
  <si>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</si>
  <si>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</si>
  <si>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</si>
  <si>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</si>
  <si>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</si>
  <si>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</si>
  <si>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</si>
  <si>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</si>
  <si>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</si>
  <si>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</si>
  <si>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</si>
  <si>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</si>
  <si>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</si>
  <si>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</si>
  <si>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</si>
  <si>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</si>
  <si>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</si>
  <si>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</si>
  <si>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</si>
  <si>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</si>
  <si>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</si>
  <si>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</si>
  <si>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</si>
  <si>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</si>
  <si>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</si>
  <si>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</si>
  <si>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</si>
  <si>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</si>
  <si>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</si>
  <si>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</si>
  <si>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</si>
  <si>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</si>
  <si>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</si>
  <si>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</si>
  <si>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</si>
  <si>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</si>
  <si>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</si>
  <si>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</si>
  <si>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</si>
  <si>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</si>
  <si>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</si>
  <si>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</si>
  <si>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</si>
  <si>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</si>
  <si>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</si>
  <si>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</si>
  <si>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</si>
  <si>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</si>
  <si>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</si>
  <si>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</si>
  <si>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</si>
  <si>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</si>
  <si>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</si>
  <si>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</si>
  <si>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</si>
  <si>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</si>
  <si>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</si>
  <si>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</si>
  <si>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</si>
  <si>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</si>
  <si>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</si>
  <si>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</si>
  <si>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</si>
  <si>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</si>
  <si>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</si>
  <si>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</si>
  <si>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</si>
  <si>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</si>
  <si>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</si>
  <si>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</si>
  <si>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</si>
  <si>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</si>
  <si>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</si>
  <si>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</si>
  <si>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</si>
  <si>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</si>
  <si>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</si>
  <si>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</si>
  <si>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</si>
  <si>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</si>
  <si>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</si>
  <si>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</si>
  <si>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</si>
  <si>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</si>
  <si>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</si>
  <si>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</si>
  <si>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</si>
  <si>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</si>
  <si>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</si>
  <si>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</si>
  <si>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</si>
  <si>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</si>
  <si>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</si>
  <si>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</si>
  <si>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</si>
  <si>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</si>
  <si>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</si>
  <si>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</si>
  <si>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</si>
  <si>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</si>
  <si>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</si>
  <si>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</si>
  <si>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</si>
  <si>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</si>
  <si>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</si>
  <si>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</si>
  <si>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</si>
  <si>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</si>
  <si>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</si>
  <si>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</si>
  <si>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</si>
  <si>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</si>
  <si>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</si>
  <si>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</si>
  <si>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</si>
  <si>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</si>
  <si>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</si>
  <si>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</si>
  <si>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</si>
  <si>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</si>
  <si>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</si>
  <si>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</si>
  <si>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</si>
  <si>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</si>
  <si>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</si>
  <si>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</si>
  <si>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</si>
  <si>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</si>
  <si>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</si>
  <si>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</si>
  <si>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</si>
  <si>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</si>
  <si>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</si>
  <si>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</si>
  <si>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</si>
  <si>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</si>
  <si>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</si>
  <si>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</si>
  <si>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</si>
  <si>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</si>
  <si>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</si>
  <si>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</si>
  <si>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</si>
  <si>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</si>
  <si>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</si>
  <si>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</si>
  <si>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</si>
  <si>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</si>
  <si>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</si>
  <si>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</si>
  <si>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</si>
  <si>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</si>
  <si>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</si>
  <si>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</si>
  <si>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</si>
  <si>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</si>
  <si>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</si>
  <si>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</si>
  <si>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</si>
  <si>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</si>
  <si>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</si>
  <si>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</si>
  <si>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</si>
  <si>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</si>
  <si>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</si>
  <si>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</si>
  <si>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</si>
  <si>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</si>
  <si>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</si>
  <si>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</si>
  <si>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</si>
  <si>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</si>
  <si>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</si>
  <si>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</si>
  <si>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</si>
  <si>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</si>
  <si>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</si>
  <si>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</si>
  <si>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</si>
  <si>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</si>
  <si>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</si>
  <si>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</si>
  <si>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</si>
  <si>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</si>
  <si>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</si>
  <si>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</si>
  <si>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</si>
  <si>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</si>
  <si>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</si>
  <si>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</si>
  <si>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</si>
  <si>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</si>
  <si>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</si>
  <si>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</si>
  <si>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</si>
  <si>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</si>
  <si>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</si>
  <si>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</si>
  <si>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</si>
  <si>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</si>
  <si>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</si>
  <si>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</si>
  <si>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</si>
  <si>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</si>
  <si>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</si>
  <si>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</si>
  <si>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</si>
  <si>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</si>
  <si>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</si>
  <si>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</si>
  <si>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</si>
  <si>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</si>
  <si>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</si>
  <si>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</si>
  <si>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</si>
  <si>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</si>
  <si>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</si>
  <si>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</si>
  <si>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</si>
  <si>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</si>
  <si>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</si>
  <si>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</si>
  <si>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</si>
  <si>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</si>
  <si>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</si>
  <si>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</si>
  <si>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</si>
  <si>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</si>
  <si>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</si>
  <si>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</si>
  <si>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</si>
  <si>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</si>
  <si>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</si>
  <si>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</si>
  <si>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</si>
  <si>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</si>
  <si>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</si>
  <si>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</si>
  <si>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</si>
  <si>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</si>
  <si>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</si>
  <si>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</si>
  <si>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</si>
  <si>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</si>
  <si>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</si>
  <si>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</si>
  <si>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</si>
  <si>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</si>
  <si>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</si>
  <si>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</si>
  <si>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</si>
  <si>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</si>
  <si>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</si>
  <si>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</si>
  <si>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</si>
  <si>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</si>
  <si>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</si>
  <si>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</si>
  <si>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</si>
  <si>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</si>
  <si>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</si>
  <si>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</si>
  <si>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</si>
  <si>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</si>
  <si>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</si>
  <si>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</si>
  <si>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</si>
  <si>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</si>
  <si>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</si>
  <si>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</si>
  <si>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</si>
  <si>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</si>
  <si>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</si>
  <si>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</si>
  <si>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</si>
  <si>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</si>
  <si>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</si>
  <si>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</si>
  <si>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</si>
  <si>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</si>
  <si>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</si>
  <si>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</si>
  <si>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</si>
  <si>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</si>
  <si>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</si>
  <si>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</si>
  <si>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</si>
  <si>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</si>
  <si>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</si>
  <si>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</si>
  <si>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</si>
  <si>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</si>
  <si>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</si>
  <si>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</si>
  <si>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</si>
  <si>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</si>
  <si>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</si>
  <si>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</si>
  <si>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</si>
  <si>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</si>
  <si>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</si>
  <si>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</si>
  <si>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</si>
  <si>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</si>
  <si>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</si>
  <si>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</si>
  <si>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</si>
  <si>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</si>
  <si>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</si>
  <si>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</si>
  <si>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</si>
  <si>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</si>
  <si>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</si>
  <si>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</si>
  <si>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</si>
  <si>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</si>
  <si>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</si>
  <si>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</si>
  <si>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</si>
  <si>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</si>
  <si>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</si>
  <si>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</si>
  <si>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</si>
  <si>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</si>
  <si>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</si>
  <si>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</si>
  <si>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</si>
  <si>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</si>
  <si>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</si>
  <si>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</si>
  <si>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</si>
  <si>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</si>
  <si>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</si>
  <si>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</si>
  <si>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</si>
  <si>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</si>
  <si>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</si>
  <si>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</si>
  <si>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</si>
  <si>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</si>
  <si>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</si>
  <si>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</si>
  <si>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</si>
  <si>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</si>
  <si>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</si>
  <si>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</si>
  <si>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</si>
  <si>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</si>
  <si>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</si>
  <si>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</si>
  <si>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</si>
  <si>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</si>
  <si>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</si>
  <si>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</si>
  <si>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</si>
  <si>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</si>
  <si>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</si>
  <si>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</si>
  <si>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</si>
  <si>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</si>
  <si>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</si>
  <si>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</si>
  <si>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</si>
  <si>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</si>
  <si>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</si>
  <si>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</si>
  <si>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</si>
  <si>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</si>
  <si>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</si>
  <si>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</si>
  <si>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</si>
  <si>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</si>
  <si>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</si>
  <si>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</si>
  <si>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</si>
  <si>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</si>
  <si>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</si>
  <si>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</si>
  <si>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</si>
  <si>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</si>
  <si>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</si>
  <si>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</si>
  <si>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</si>
  <si>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</si>
  <si>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</si>
  <si>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</si>
  <si>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</si>
  <si>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</si>
  <si>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</si>
  <si>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</si>
  <si>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</si>
  <si>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</si>
  <si>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</si>
  <si>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</si>
  <si>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</si>
  <si>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</si>
  <si>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</si>
  <si>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</si>
  <si>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</si>
  <si>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</si>
  <si>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</si>
  <si>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</si>
  <si>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</si>
  <si>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</si>
  <si>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</si>
  <si>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</si>
  <si>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</si>
  <si>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</si>
  <si>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</si>
  <si>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</si>
  <si>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</si>
  <si>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</si>
  <si>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</si>
  <si>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</si>
  <si>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</si>
  <si>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</si>
  <si>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</si>
  <si>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</si>
  <si>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</si>
  <si>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</si>
  <si>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</si>
  <si>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</si>
  <si>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</si>
  <si>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</si>
  <si>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</si>
  <si>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</si>
  <si>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</si>
  <si>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</si>
  <si>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</si>
  <si>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</si>
  <si>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</si>
  <si>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</si>
  <si>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</si>
  <si>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</si>
  <si>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</si>
  <si>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</si>
  <si>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</si>
  <si>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</si>
  <si>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</si>
  <si>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</si>
  <si>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</si>
  <si>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</si>
  <si>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</si>
  <si>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</si>
  <si>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</si>
  <si>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</si>
  <si>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</si>
  <si>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</si>
  <si>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</si>
  <si>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</si>
  <si>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</si>
  <si>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</si>
  <si>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</si>
  <si>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</si>
  <si>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</si>
  <si>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</si>
  <si>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</si>
  <si>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</si>
  <si>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</si>
  <si>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</si>
  <si>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</si>
  <si>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</si>
  <si>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</si>
  <si>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</si>
  <si>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</si>
  <si>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</si>
  <si>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</si>
  <si>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</si>
  <si>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</si>
  <si>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</si>
  <si>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</si>
  <si>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</si>
  <si>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</si>
  <si>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</si>
  <si>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</si>
  <si>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</si>
  <si>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</si>
  <si>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</si>
  <si>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</si>
  <si>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</si>
  <si>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</si>
  <si>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</si>
  <si>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</si>
  <si>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</si>
  <si>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</si>
  <si>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</si>
  <si>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</si>
  <si>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</si>
  <si>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</si>
  <si>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</si>
  <si>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</si>
  <si>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</si>
  <si>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</si>
  <si>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</si>
  <si>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</si>
  <si>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</si>
  <si>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</si>
  <si>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</si>
  <si>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</si>
  <si>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</si>
  <si>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</si>
  <si>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</si>
  <si>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</si>
  <si>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</si>
  <si>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</si>
  <si>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</si>
  <si>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</si>
  <si>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</si>
  <si>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</si>
  <si>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</si>
  <si>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</si>
  <si>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</si>
  <si>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</si>
  <si>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</si>
  <si>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</si>
  <si>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</si>
  <si>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</si>
  <si>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</si>
  <si>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</si>
  <si>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</si>
  <si>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</si>
  <si>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</si>
  <si>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</si>
  <si>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</si>
  <si>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</si>
  <si>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</si>
  <si>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</si>
  <si>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</si>
  <si>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</si>
  <si>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</si>
  <si>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</si>
  <si>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</si>
  <si>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</si>
  <si>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</si>
  <si>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</si>
  <si>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</si>
  <si>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</si>
  <si>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</si>
  <si>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</si>
  <si>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</si>
  <si>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</si>
  <si>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</si>
  <si>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</si>
  <si>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</si>
  <si>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</si>
  <si>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</si>
  <si>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</si>
  <si>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</si>
  <si>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</si>
  <si>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</si>
  <si>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</si>
  <si>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</si>
  <si>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</si>
  <si>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</si>
  <si>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</si>
  <si>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</si>
  <si>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</si>
  <si>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</si>
  <si>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</si>
  <si>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</si>
  <si>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</si>
  <si>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</si>
  <si>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</si>
  <si>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</si>
  <si>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</si>
  <si>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</si>
  <si>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</si>
  <si>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</si>
  <si>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</si>
  <si>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</si>
  <si>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</si>
  <si>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</si>
  <si>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</si>
  <si>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</si>
  <si>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</si>
  <si>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</si>
  <si>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</si>
  <si>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</si>
  <si>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</si>
  <si>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</si>
  <si>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</si>
  <si>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</si>
  <si>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</si>
  <si>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</si>
  <si>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</si>
  <si>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</si>
  <si>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</si>
  <si>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</si>
  <si>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</si>
  <si>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</si>
  <si>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</si>
  <si>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</si>
  <si>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</si>
  <si>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</si>
  <si>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</si>
  <si>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</si>
  <si>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</si>
  <si>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</si>
  <si>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</si>
  <si>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</si>
  <si>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</si>
  <si>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</si>
  <si>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</si>
  <si>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</si>
  <si>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</si>
  <si>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</si>
  <si>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</si>
  <si>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</si>
  <si>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</si>
  <si>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</si>
  <si>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</si>
  <si>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</si>
  <si>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</si>
  <si>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</si>
  <si>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</si>
  <si>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</si>
  <si>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</si>
  <si>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</si>
  <si>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</si>
  <si>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</si>
  <si>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</si>
  <si>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</si>
  <si>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</si>
  <si>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</si>
  <si>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</si>
  <si>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</si>
  <si>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</si>
  <si>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</si>
  <si>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</si>
  <si>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</si>
  <si>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</si>
  <si>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</si>
  <si>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</si>
  <si>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</si>
  <si>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</si>
  <si>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</si>
  <si>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</si>
  <si>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</si>
  <si>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</si>
  <si>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</si>
  <si>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</si>
  <si>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</si>
  <si>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</si>
  <si>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</si>
  <si>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</si>
  <si>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</si>
  <si>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</si>
  <si>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</si>
  <si>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</si>
  <si>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</si>
  <si>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</si>
  <si>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</si>
  <si>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</si>
  <si>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</si>
  <si>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</si>
  <si>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</si>
  <si>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</si>
  <si>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</si>
  <si>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</si>
  <si>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</si>
  <si>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</si>
  <si>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</si>
  <si>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</si>
  <si>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</si>
  <si>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</si>
  <si>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</si>
  <si>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</si>
  <si>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</si>
  <si>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</si>
  <si>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</si>
  <si>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</si>
  <si>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</si>
  <si>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</si>
  <si>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</si>
  <si>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</si>
  <si>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</si>
  <si>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</si>
  <si>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</si>
  <si>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</si>
  <si>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</si>
  <si>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</si>
  <si>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</si>
  <si>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</si>
  <si>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</si>
  <si>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</si>
  <si>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</si>
  <si>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</si>
  <si>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</si>
  <si>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</si>
  <si>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</si>
  <si>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</si>
  <si>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</si>
  <si>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</si>
  <si>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</si>
  <si>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</si>
  <si>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</si>
  <si>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</si>
  <si>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</si>
  <si>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</si>
  <si>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</si>
  <si>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</si>
  <si>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</si>
  <si>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</si>
  <si>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</si>
  <si>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</si>
  <si>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</si>
  <si>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</si>
  <si>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</si>
  <si>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</si>
  <si>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</si>
  <si>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</si>
  <si>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</si>
  <si>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</si>
  <si>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</si>
  <si>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</si>
  <si>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</si>
  <si>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</si>
  <si>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</si>
  <si>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</si>
  <si>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</si>
  <si>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</si>
  <si>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</si>
  <si>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</si>
  <si>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</si>
  <si>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</si>
  <si>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</si>
  <si>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</si>
  <si>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</si>
  <si>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</si>
  <si>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</si>
  <si>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</si>
  <si>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</si>
  <si>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</si>
  <si>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</si>
  <si>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</si>
  <si>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</si>
  <si>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</si>
  <si>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</si>
  <si>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</si>
  <si>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</si>
  <si>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</si>
  <si>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</si>
  <si>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</si>
  <si>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</si>
  <si>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</si>
  <si>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</si>
  <si>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</si>
  <si>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</si>
  <si>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</si>
  <si>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</si>
  <si>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</si>
  <si>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</si>
  <si>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</si>
  <si>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</si>
  <si>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</si>
  <si>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</si>
  <si>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</si>
  <si>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</si>
  <si>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</si>
  <si>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</si>
  <si>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</si>
  <si>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</si>
  <si>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</si>
  <si>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</si>
  <si>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</si>
  <si>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</si>
  <si>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</si>
  <si>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</si>
  <si>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</si>
  <si>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</si>
  <si>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</si>
  <si>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</si>
  <si>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</si>
  <si>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</si>
  <si>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</si>
  <si>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</si>
  <si>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</si>
  <si>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</si>
  <si>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</si>
  <si>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</si>
  <si>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</si>
  <si>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</si>
  <si>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</si>
  <si>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</si>
  <si>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</si>
  <si>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</si>
  <si>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</si>
  <si>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</si>
  <si>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</si>
  <si>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</si>
  <si>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</si>
  <si>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</si>
  <si>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</si>
  <si>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</si>
  <si>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</si>
  <si>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</si>
  <si>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</si>
  <si>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</si>
  <si>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</si>
  <si>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</si>
  <si>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</si>
  <si>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</si>
  <si>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</si>
  <si>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</si>
  <si>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</si>
  <si>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</si>
  <si>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</si>
  <si>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</si>
  <si>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</si>
  <si>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</si>
  <si>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</si>
  <si>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</si>
  <si>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</si>
  <si>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</si>
  <si>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</si>
  <si>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</si>
  <si>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</si>
  <si>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</si>
  <si>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</si>
  <si>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</si>
  <si>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</si>
  <si>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</si>
  <si>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</si>
  <si>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</si>
  <si>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</si>
  <si>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</si>
  <si>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</si>
  <si>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</si>
  <si>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</si>
  <si>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</si>
  <si>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</si>
  <si>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</si>
  <si>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</si>
  <si>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</si>
  <si>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</si>
  <si>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</si>
  <si>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</si>
  <si>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</si>
  <si>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</si>
  <si>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</si>
  <si>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</si>
  <si>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</si>
  <si>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</si>
  <si>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</si>
  <si>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</si>
  <si>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</si>
  <si>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</si>
  <si>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</si>
  <si>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</si>
  <si>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</si>
  <si>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</si>
  <si>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</si>
  <si>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</si>
  <si>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</si>
  <si>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</si>
  <si>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</si>
  <si>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</si>
  <si>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</si>
  <si>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</si>
  <si>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</si>
  <si>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</si>
  <si>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</si>
  <si>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</si>
  <si>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</si>
  <si>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</si>
  <si>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</si>
  <si>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</si>
  <si>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</si>
  <si>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</si>
  <si>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</si>
  <si>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</si>
  <si>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</si>
  <si>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</si>
  <si>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</si>
  <si>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</si>
  <si>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</si>
  <si>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</si>
  <si>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</si>
  <si>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</si>
  <si>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</si>
  <si>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</si>
  <si>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</si>
  <si>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</si>
  <si>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</si>
  <si>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</si>
  <si>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</si>
  <si>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</si>
  <si>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</si>
  <si>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</si>
  <si>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</si>
  <si>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</si>
  <si>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</si>
  <si>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</si>
  <si>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</si>
  <si>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</si>
  <si>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</si>
  <si>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</si>
  <si>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</si>
  <si>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</si>
  <si>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</si>
  <si>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</si>
  <si>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</si>
  <si>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</si>
  <si>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</si>
  <si>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</si>
  <si>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</si>
  <si>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</si>
  <si>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</si>
  <si>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</si>
  <si>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</si>
  <si>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</si>
  <si>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</si>
  <si>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</si>
  <si>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</si>
  <si>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</si>
  <si>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</si>
  <si>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</si>
  <si>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</si>
  <si>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</si>
  <si>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</si>
  <si>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</si>
  <si>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</si>
  <si>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</si>
  <si>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</si>
  <si>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</si>
  <si>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</si>
  <si>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</si>
  <si>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</si>
  <si>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</si>
  <si>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</si>
  <si>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</si>
  <si>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</si>
  <si>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</si>
  <si>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</si>
  <si>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</si>
  <si>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</si>
  <si>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</si>
  <si>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</si>
  <si>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</si>
  <si>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</si>
  <si>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</si>
  <si>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</si>
  <si>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</si>
  <si>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</si>
  <si>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</si>
  <si>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</si>
  <si>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</si>
  <si>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</si>
  <si>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</si>
  <si>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</si>
  <si>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</si>
  <si>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</si>
  <si>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</si>
  <si>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</si>
  <si>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</si>
  <si>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</si>
  <si>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</si>
  <si>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</si>
  <si>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</si>
  <si>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</si>
  <si>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</si>
  <si>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</si>
  <si>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</si>
  <si>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</si>
  <si>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</si>
  <si>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</si>
  <si>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</si>
  <si>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</si>
  <si>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</si>
  <si>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</si>
  <si>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</si>
  <si>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</si>
  <si>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</si>
  <si>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</si>
  <si>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</si>
  <si>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</si>
  <si>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</si>
  <si>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</si>
  <si>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</si>
  <si>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</si>
  <si>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</si>
  <si>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</si>
  <si>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</si>
  <si>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</si>
  <si>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</si>
  <si>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</si>
  <si>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</si>
  <si>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</si>
  <si>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</si>
  <si>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</si>
  <si>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</si>
  <si>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</si>
  <si>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</si>
  <si>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</si>
  <si>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</si>
  <si>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</si>
  <si>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</si>
  <si>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</si>
  <si>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</si>
  <si>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</si>
  <si>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</si>
  <si>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</si>
  <si>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</si>
  <si>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</si>
  <si>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</si>
  <si>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</si>
  <si>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</si>
  <si>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</si>
  <si>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</si>
  <si>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</si>
  <si>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</si>
  <si>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</si>
  <si>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</si>
  <si>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</si>
  <si>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</si>
  <si>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</si>
  <si>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</si>
  <si>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</si>
  <si>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</si>
  <si>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</si>
  <si>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</si>
  <si>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</si>
  <si>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</si>
  <si>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</si>
  <si>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</si>
  <si>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</si>
  <si>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</si>
  <si>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</si>
  <si>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</si>
  <si>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</si>
  <si>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</si>
  <si>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</si>
  <si>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</si>
  <si>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</si>
  <si>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</si>
  <si>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</si>
  <si>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</si>
  <si>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</si>
  <si>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</si>
  <si>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</si>
  <si>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</si>
  <si>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</si>
  <si>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</si>
  <si>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</si>
  <si>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</si>
  <si>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</si>
  <si>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</si>
  <si>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</si>
  <si>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</si>
  <si>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</si>
  <si>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</si>
  <si>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</si>
  <si>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</si>
  <si>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</si>
  <si>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</si>
  <si>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</si>
  <si>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</si>
  <si>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</si>
  <si>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</si>
  <si>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</si>
  <si>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</si>
  <si>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</si>
  <si>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</si>
  <si>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</si>
  <si>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</si>
  <si>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</si>
  <si>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</si>
  <si>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</si>
  <si>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</si>
  <si>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</si>
  <si>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</si>
  <si>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</si>
  <si>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</si>
  <si>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</si>
  <si>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</si>
  <si>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</si>
  <si>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</si>
  <si>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</si>
  <si>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</si>
  <si>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</si>
  <si>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</si>
  <si>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</si>
  <si>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</si>
  <si>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</si>
  <si>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</si>
  <si>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</si>
  <si>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</si>
  <si>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</si>
  <si>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</si>
  <si>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</si>
  <si>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</si>
  <si>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</si>
  <si>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</si>
  <si>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</si>
  <si>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</si>
  <si>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</si>
  <si>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</si>
  <si>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</si>
  <si>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</si>
  <si>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</si>
  <si>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</si>
  <si>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</si>
  <si>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</si>
  <si>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</si>
  <si>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</si>
  <si>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</si>
  <si>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</si>
  <si>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</si>
  <si>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</si>
  <si>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</si>
  <si>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</si>
  <si>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</si>
  <si>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</si>
  <si>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</si>
  <si>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</si>
  <si>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</si>
  <si>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</si>
  <si>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</si>
  <si>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</si>
  <si>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</si>
  <si>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</si>
  <si>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</si>
  <si>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</si>
  <si>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</si>
  <si>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</si>
  <si>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</si>
  <si>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</si>
  <si>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</si>
  <si>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</si>
  <si>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</si>
  <si>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</si>
  <si>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</si>
  <si>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</si>
  <si>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</si>
  <si>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</si>
  <si>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</si>
  <si>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</si>
  <si>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</si>
  <si>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</si>
  <si>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</si>
  <si>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</si>
  <si>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</si>
  <si>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</si>
  <si>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</si>
  <si>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</si>
  <si>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</si>
  <si>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</si>
  <si>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</si>
  <si>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</si>
  <si>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</si>
  <si>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</si>
  <si>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</si>
  <si>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</si>
  <si>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</si>
  <si>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</si>
  <si>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</si>
  <si>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</si>
  <si>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</si>
  <si>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</si>
  <si>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</si>
  <si>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</si>
  <si>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</si>
  <si>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</si>
  <si>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</si>
  <si>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</si>
  <si>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</si>
  <si>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</si>
  <si>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</si>
  <si>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</si>
  <si>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</si>
  <si>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</si>
  <si>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</si>
  <si>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</si>
  <si>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</si>
  <si>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</si>
  <si>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</si>
  <si>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</si>
  <si>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</si>
  <si>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</si>
  <si>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</si>
  <si>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</si>
  <si>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</si>
  <si>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</si>
  <si>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</si>
  <si>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</si>
  <si>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</si>
  <si>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</si>
  <si>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</si>
  <si>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</si>
  <si>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</si>
  <si>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</si>
  <si>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</si>
  <si>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</si>
  <si>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</si>
  <si>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</si>
  <si>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</si>
  <si>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</si>
  <si>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</si>
  <si>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</si>
  <si>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</si>
  <si>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</si>
  <si>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</si>
  <si>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</si>
  <si>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</si>
  <si>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</si>
  <si>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</si>
  <si>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</si>
  <si>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</si>
  <si>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</si>
  <si>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</si>
  <si>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</si>
  <si>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</si>
  <si>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</si>
  <si>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</si>
  <si>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</si>
  <si>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</si>
  <si>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</si>
  <si>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</si>
  <si>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</si>
  <si>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</si>
  <si>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</si>
  <si>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</si>
  <si>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</si>
  <si>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</si>
  <si>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</si>
  <si>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</si>
  <si>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</si>
  <si>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</si>
  <si>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</si>
  <si>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</si>
  <si>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</si>
  <si>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</si>
  <si>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</si>
  <si>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</si>
  <si>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</si>
  <si>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</si>
  <si>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</si>
  <si>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</si>
  <si>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</si>
  <si>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</si>
  <si>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</si>
  <si>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</si>
  <si>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</si>
  <si>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</si>
  <si>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</si>
  <si>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</si>
  <si>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</si>
  <si>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</si>
  <si>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</si>
  <si>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</si>
  <si>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</si>
  <si>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</si>
  <si>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</si>
  <si>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</si>
  <si>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</si>
  <si>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</si>
  <si>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</si>
  <si>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</si>
  <si>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</si>
  <si>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</si>
  <si>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</si>
  <si>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</si>
  <si>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</si>
  <si>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</si>
  <si>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</si>
  <si>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</si>
  <si>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</si>
  <si>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</si>
  <si>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</si>
  <si>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</si>
  <si>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</si>
  <si>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</si>
  <si>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</si>
  <si>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</si>
  <si>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</si>
  <si>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</si>
  <si>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</si>
  <si>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</si>
  <si>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</si>
  <si>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</si>
  <si>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</si>
  <si>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</si>
  <si>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</si>
  <si>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</si>
  <si>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</si>
  <si>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</si>
  <si>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</si>
  <si>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</si>
  <si>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</si>
  <si>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</si>
  <si>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</si>
  <si>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</si>
  <si>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</si>
  <si>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</si>
  <si>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</si>
  <si>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</si>
  <si>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</si>
  <si>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</si>
  <si>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</si>
  <si>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</si>
  <si>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</si>
  <si>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</si>
  <si>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</si>
  <si>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</si>
  <si>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</si>
  <si>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</si>
  <si>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</si>
  <si>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</si>
  <si>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</si>
  <si>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</si>
  <si>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</si>
  <si>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</si>
  <si>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</si>
  <si>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</si>
  <si>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</si>
  <si>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</si>
  <si>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</si>
  <si>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</si>
  <si>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</si>
  <si>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</si>
  <si>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</si>
  <si>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</si>
  <si>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</si>
  <si>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</si>
  <si>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</si>
  <si>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</si>
  <si>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</si>
  <si>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</si>
  <si>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</si>
  <si>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</si>
  <si>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</si>
  <si>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</si>
  <si>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</si>
  <si>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</si>
  <si>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</si>
  <si>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</si>
  <si>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</si>
  <si>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</si>
  <si>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</si>
  <si>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</si>
  <si>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</si>
  <si>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</si>
  <si>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</si>
  <si>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</si>
  <si>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</si>
  <si>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</si>
  <si>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</si>
  <si>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</si>
  <si>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</si>
  <si>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</si>
  <si>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</si>
  <si>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</si>
  <si>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</si>
  <si>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</si>
  <si>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</si>
  <si>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</si>
  <si>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</si>
  <si>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</si>
  <si>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</si>
  <si>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</si>
  <si>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</si>
  <si>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</si>
  <si>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</si>
  <si>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</si>
  <si>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</si>
  <si>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</si>
  <si>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</si>
  <si>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</si>
  <si>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</si>
  <si>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</si>
  <si>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</si>
  <si>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</si>
  <si>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</si>
  <si>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</si>
  <si>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</si>
  <si>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</si>
  <si>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</si>
  <si>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</si>
  <si>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</si>
  <si>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</si>
  <si>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</si>
  <si>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</si>
  <si>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</si>
  <si>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</si>
  <si>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</si>
  <si>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</si>
  <si>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</si>
  <si>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</si>
  <si>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</si>
  <si>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</si>
  <si>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</si>
  <si>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</si>
  <si>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</si>
  <si>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</si>
  <si>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</si>
  <si>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</si>
  <si>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</si>
  <si>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</si>
  <si>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</si>
  <si>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</si>
  <si>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</si>
  <si>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</si>
  <si>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</si>
  <si>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</si>
  <si>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</si>
  <si>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</si>
  <si>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</si>
  <si>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</si>
  <si>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</si>
  <si>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</si>
  <si>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</si>
  <si>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</si>
  <si>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</si>
  <si>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</si>
  <si>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</si>
  <si>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</si>
  <si>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</si>
  <si>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</si>
  <si>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</si>
  <si>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</si>
  <si>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</si>
  <si>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</si>
  <si>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</si>
  <si>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</si>
  <si>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</si>
  <si>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</si>
  <si>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</si>
  <si>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</si>
  <si>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</si>
  <si>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</si>
  <si>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</si>
  <si>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</si>
  <si>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</si>
  <si>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</si>
  <si>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</si>
  <si>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</si>
  <si>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</si>
  <si>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</si>
  <si>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</si>
  <si>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</si>
  <si>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</si>
  <si>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</si>
  <si>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</si>
  <si>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</si>
  <si>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</si>
  <si>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</si>
  <si>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</si>
  <si>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</si>
  <si>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</si>
  <si>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</si>
  <si>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</si>
  <si>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</si>
  <si>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</si>
  <si>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</si>
  <si>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</si>
  <si>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</si>
  <si>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</si>
  <si>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</si>
  <si>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</si>
  <si>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</si>
  <si>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</si>
  <si>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</si>
  <si>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</si>
  <si>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</si>
  <si>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</si>
  <si>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</si>
  <si>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</si>
  <si>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</si>
  <si>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</si>
  <si>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</si>
  <si>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</si>
  <si>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</si>
  <si>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</si>
  <si>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</si>
  <si>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</si>
  <si>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</si>
  <si>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</si>
  <si>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</si>
  <si>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</si>
  <si>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</si>
  <si>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</si>
  <si>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</si>
  <si>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</si>
  <si>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</si>
  <si>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</si>
  <si>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</si>
  <si>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</si>
  <si>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</si>
  <si>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</si>
  <si>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</si>
  <si>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</si>
  <si>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</si>
  <si>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</si>
  <si>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</si>
  <si>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</si>
  <si>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</si>
  <si>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</si>
  <si>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</si>
  <si>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</si>
  <si>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</si>
  <si>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</si>
  <si>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</si>
  <si>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</si>
  <si>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</si>
  <si>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</si>
  <si>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</si>
  <si>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</si>
  <si>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</si>
  <si>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</si>
  <si>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</si>
  <si>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</si>
  <si>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</si>
  <si>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</si>
  <si>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</si>
  <si>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</si>
  <si>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</si>
  <si>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</si>
  <si>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</si>
  <si>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</si>
  <si>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</si>
  <si>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</si>
  <si>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</si>
  <si>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</si>
  <si>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</si>
  <si>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</si>
  <si>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</si>
  <si>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</si>
  <si>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</si>
  <si>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</si>
  <si>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</si>
  <si>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</si>
  <si>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</si>
  <si>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</si>
  <si>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</si>
  <si>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</si>
  <si>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</si>
  <si>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</si>
  <si>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</si>
  <si>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</si>
  <si>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</si>
  <si>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</si>
  <si>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</si>
  <si>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</si>
  <si>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</si>
  <si>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</si>
  <si>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</si>
  <si>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</si>
  <si>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</si>
  <si>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</si>
  <si>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</si>
  <si>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</si>
  <si>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</si>
  <si>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</si>
  <si>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</si>
  <si>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</si>
  <si>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</si>
  <si>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</si>
  <si>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</si>
  <si>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</si>
  <si>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</si>
  <si>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</si>
  <si>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</si>
  <si>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</si>
  <si>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</si>
  <si>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</si>
  <si>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</si>
  <si>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</si>
  <si>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</si>
  <si>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</si>
  <si>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</si>
  <si>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</si>
  <si>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</si>
  <si>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</si>
  <si>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</si>
  <si>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</si>
  <si>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</si>
  <si>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</si>
  <si>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</si>
  <si>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</si>
  <si>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</si>
  <si>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</si>
  <si>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</si>
  <si>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</si>
  <si>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</si>
  <si>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</si>
  <si>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</si>
  <si>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</si>
  <si>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</si>
  <si>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</si>
  <si>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</si>
  <si>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</si>
  <si>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</si>
  <si>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</si>
  <si>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</si>
  <si>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</si>
  <si>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</si>
  <si>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</si>
  <si>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</si>
  <si>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</si>
  <si>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</si>
  <si>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</si>
  <si>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</si>
  <si>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</si>
  <si>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</si>
  <si>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</si>
  <si>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</si>
  <si>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</si>
  <si>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</si>
  <si>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</si>
  <si>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</si>
  <si>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</si>
  <si>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</si>
  <si>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</si>
  <si>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</si>
  <si>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</si>
  <si>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</si>
  <si>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</si>
  <si>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</si>
  <si>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</si>
  <si>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</si>
  <si>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</si>
  <si>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</si>
  <si>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</si>
  <si>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</si>
  <si>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</si>
  <si>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</si>
  <si>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</si>
  <si>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</si>
  <si>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</si>
  <si>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</si>
  <si>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</si>
  <si>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</si>
  <si>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</si>
  <si>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</si>
  <si>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</si>
  <si>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</si>
  <si>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</si>
  <si>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</si>
  <si>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</si>
  <si>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</si>
  <si>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</si>
  <si>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</si>
  <si>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</si>
  <si>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</si>
  <si>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</si>
  <si>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</si>
  <si>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</si>
  <si>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</si>
  <si>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</si>
  <si>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</si>
  <si>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</si>
  <si>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</si>
  <si>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</si>
  <si>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</si>
  <si>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</si>
  <si>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</si>
  <si>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</si>
  <si>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</si>
  <si>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</si>
  <si>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</si>
  <si>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</si>
  <si>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</si>
  <si>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</si>
  <si>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</si>
  <si>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</si>
  <si>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</si>
  <si>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</si>
  <si>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</si>
  <si>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</si>
  <si>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</si>
  <si>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</si>
  <si>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</si>
  <si>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</si>
  <si>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</si>
  <si>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</si>
  <si>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</si>
  <si>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</si>
  <si>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</si>
  <si>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</si>
  <si>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</si>
  <si>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</si>
  <si>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</si>
  <si>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</si>
  <si>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</si>
  <si>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</si>
  <si>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</si>
  <si>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</si>
  <si>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</si>
  <si>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</si>
  <si>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</si>
  <si>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</si>
  <si>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</si>
  <si>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</si>
  <si>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</si>
  <si>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</si>
  <si>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</si>
  <si>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</si>
  <si>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</si>
  <si>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</si>
  <si>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</si>
  <si>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</si>
  <si>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</si>
  <si>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</si>
  <si>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</si>
  <si>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</si>
  <si>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</si>
  <si>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</si>
  <si>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</si>
  <si>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</si>
  <si>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</si>
  <si>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</si>
  <si>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</si>
  <si>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</si>
  <si>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</si>
  <si>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</si>
  <si>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</si>
  <si>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</si>
  <si>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</si>
  <si>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</si>
  <si>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</si>
  <si>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</si>
  <si>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</si>
  <si>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</si>
  <si>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</si>
  <si>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</si>
  <si>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</si>
  <si>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</si>
  <si>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</si>
  <si>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</si>
  <si>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</si>
  <si>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</si>
  <si>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</si>
  <si>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</si>
  <si>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</si>
  <si>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</si>
  <si>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</si>
  <si>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</si>
  <si>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</si>
  <si>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</si>
  <si>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</si>
  <si>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</si>
  <si>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</si>
  <si>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</si>
  <si>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</si>
  <si>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</si>
  <si>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</si>
  <si>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</si>
  <si>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</si>
  <si>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</si>
  <si>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</si>
  <si>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</si>
  <si>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</si>
  <si>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</si>
  <si>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</si>
  <si>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</si>
  <si>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</si>
  <si>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</si>
  <si>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</si>
  <si>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</si>
  <si>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</si>
  <si>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</si>
  <si>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</si>
  <si>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</si>
  <si>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</si>
  <si>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</si>
  <si>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</si>
  <si>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</si>
  <si>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</si>
  <si>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</si>
  <si>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</si>
  <si>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</si>
  <si>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</si>
  <si>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</si>
  <si>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</si>
  <si>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</si>
  <si>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</si>
  <si>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</si>
  <si>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</si>
  <si>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</si>
  <si>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</si>
  <si>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</si>
  <si>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</si>
  <si>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</si>
  <si>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</si>
  <si>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</si>
  <si>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</si>
  <si>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</si>
  <si>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</si>
  <si>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</si>
  <si>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</si>
  <si>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</si>
  <si>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</si>
  <si>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</si>
  <si>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</si>
  <si>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</si>
  <si>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</si>
  <si>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</si>
  <si>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</si>
  <si>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</si>
  <si>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</si>
  <si>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</si>
  <si>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</si>
  <si>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</si>
  <si>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</si>
  <si>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</si>
  <si>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</si>
  <si>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</si>
  <si>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</si>
  <si>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</si>
  <si>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</si>
  <si>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</si>
  <si>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</si>
  <si>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</si>
  <si>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</si>
  <si>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</si>
  <si>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</si>
  <si>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</si>
  <si>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</si>
  <si>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</si>
  <si>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</si>
  <si>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</si>
  <si>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</si>
  <si>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</si>
  <si>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</si>
  <si>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</si>
  <si>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</si>
  <si>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</si>
  <si>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</si>
  <si>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</si>
  <si>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</si>
  <si>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</si>
  <si>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</si>
  <si>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</si>
  <si>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</si>
  <si>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</si>
  <si>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</si>
  <si>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</si>
  <si>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</si>
  <si>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</si>
  <si>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</si>
  <si>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</si>
  <si>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</si>
  <si>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</si>
  <si>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</si>
  <si>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</si>
  <si>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</si>
  <si>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</si>
  <si>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</si>
  <si>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</si>
  <si>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</si>
  <si>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</si>
  <si>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</si>
  <si>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</si>
  <si>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</si>
  <si>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</si>
  <si>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</si>
  <si>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</si>
  <si>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</si>
  <si>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</si>
  <si>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</si>
  <si>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</si>
  <si>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</si>
  <si>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</si>
  <si>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</si>
  <si>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</si>
  <si>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</si>
  <si>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</si>
  <si>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</si>
  <si>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</si>
  <si>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</si>
  <si>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</si>
  <si>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</si>
  <si>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</si>
  <si>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</si>
  <si>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</si>
  <si>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</si>
  <si>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</si>
  <si>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</si>
  <si>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</si>
  <si>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</si>
  <si>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</si>
  <si>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</si>
  <si>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</si>
  <si>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</si>
  <si>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</si>
  <si>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</si>
  <si>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</si>
  <si>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</si>
  <si>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</si>
  <si>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</si>
  <si>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</si>
  <si>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</si>
  <si>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</si>
  <si>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</si>
  <si>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</si>
  <si>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</si>
  <si>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</si>
  <si>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</si>
  <si>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</si>
  <si>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</si>
  <si>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</si>
  <si>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</si>
  <si>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</si>
  <si>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</si>
  <si>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</si>
  <si>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</si>
  <si>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</si>
  <si>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</si>
  <si>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</si>
  <si>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</si>
  <si>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</si>
  <si>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</si>
  <si>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</si>
  <si>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</si>
  <si>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</si>
  <si>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</si>
  <si>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</si>
  <si>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</si>
  <si>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</si>
  <si>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</si>
  <si>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</si>
  <si>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</si>
  <si>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</si>
  <si>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</si>
  <si>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</si>
  <si>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</si>
  <si>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</si>
  <si>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</si>
  <si>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</si>
  <si>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</si>
  <si>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</si>
  <si>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</si>
  <si>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</si>
  <si>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</si>
  <si>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</si>
  <si>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</si>
  <si>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</si>
  <si>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</si>
  <si>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</si>
  <si>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</si>
  <si>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</si>
  <si>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</si>
  <si>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</si>
  <si>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</si>
  <si>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</si>
  <si>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</si>
  <si>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</si>
  <si>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</si>
  <si>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</si>
  <si>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</si>
  <si>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</si>
  <si>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</si>
  <si>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</si>
  <si>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</si>
  <si>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</si>
  <si>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</si>
  <si>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</si>
  <si>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</si>
  <si>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</si>
  <si>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</si>
  <si>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</si>
  <si>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</si>
  <si>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</si>
  <si>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</si>
  <si>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</si>
  <si>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</si>
  <si>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</si>
  <si>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</si>
  <si>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</si>
  <si>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</si>
  <si>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</si>
  <si>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</si>
  <si>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</si>
  <si>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</si>
  <si>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</si>
  <si>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</si>
  <si>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</si>
  <si>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</si>
  <si>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</si>
  <si>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</si>
  <si>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</si>
  <si>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</si>
  <si>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</si>
  <si>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</si>
  <si>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</si>
  <si>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</si>
  <si>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</si>
  <si>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</si>
  <si>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</si>
  <si>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</si>
  <si>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</si>
  <si>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</si>
  <si>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</si>
  <si>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</si>
  <si>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</si>
  <si>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</si>
  <si>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</si>
  <si>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</si>
  <si>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</si>
  <si>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</si>
  <si>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</si>
  <si>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</si>
  <si>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</si>
  <si>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</si>
  <si>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</si>
  <si>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</si>
  <si>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</si>
  <si>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</si>
  <si>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</si>
  <si>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</si>
  <si>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</si>
  <si>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</si>
  <si>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</si>
  <si>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</si>
  <si>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</si>
  <si>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</si>
  <si>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</si>
  <si>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</si>
  <si>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</si>
  <si>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</si>
  <si>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</si>
  <si>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</si>
  <si>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</si>
  <si>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</si>
  <si>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</si>
  <si>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</si>
  <si>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</si>
  <si>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</si>
  <si>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</si>
  <si>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</si>
  <si>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</si>
  <si>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</si>
  <si>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</si>
  <si>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</si>
  <si>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</si>
  <si>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</si>
  <si>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</si>
  <si>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</si>
  <si>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</si>
  <si>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</si>
  <si>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</si>
  <si>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</si>
  <si>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</si>
  <si>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</si>
  <si>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</si>
  <si>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</si>
  <si>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</si>
  <si>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</si>
  <si>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</si>
  <si>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</si>
  <si>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</si>
  <si>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</si>
  <si>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</si>
  <si>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</si>
  <si>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</si>
  <si>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</si>
  <si>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</si>
  <si>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</si>
  <si>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</si>
  <si>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</si>
  <si>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</si>
  <si>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</si>
  <si>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</si>
  <si>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</si>
  <si>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</si>
  <si>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</si>
  <si>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</si>
  <si>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</si>
  <si>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</si>
  <si>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</si>
  <si>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</si>
  <si>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</si>
  <si>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</si>
  <si>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</si>
  <si>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</si>
  <si>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</si>
  <si>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</si>
  <si>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</si>
  <si>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</si>
  <si>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</si>
  <si>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</si>
  <si>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</si>
  <si>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</si>
  <si>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</si>
  <si>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</si>
  <si>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</si>
  <si>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</si>
  <si>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</si>
  <si>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</si>
  <si>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</si>
  <si>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</si>
  <si>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</si>
  <si>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</si>
  <si>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</si>
  <si>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</si>
  <si>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</si>
  <si>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</si>
  <si>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</si>
  <si>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</si>
  <si>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</si>
  <si>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</si>
  <si>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</si>
  <si>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</si>
  <si>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</si>
  <si>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</si>
  <si>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</si>
  <si>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</si>
  <si>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</si>
  <si>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</si>
  <si>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</si>
  <si>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</si>
  <si>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</si>
  <si>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</si>
  <si>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</si>
  <si>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</si>
  <si>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</si>
  <si>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</si>
  <si>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</si>
  <si>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</si>
  <si>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</si>
  <si>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</si>
  <si>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</si>
  <si>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</si>
  <si>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</si>
  <si>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</si>
  <si>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</si>
  <si>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</si>
  <si>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</si>
  <si>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</si>
  <si>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</si>
  <si>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</si>
  <si>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</si>
  <si>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</si>
  <si>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</si>
  <si>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</si>
  <si>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</si>
  <si>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</si>
  <si>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</si>
  <si>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</si>
  <si>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</si>
  <si>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</si>
  <si>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</si>
  <si>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</si>
  <si>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</si>
  <si>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</si>
  <si>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</si>
  <si>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</si>
  <si>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</si>
  <si>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</si>
  <si>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</si>
  <si>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</si>
  <si>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</si>
  <si>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</si>
  <si>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</si>
  <si>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</si>
  <si>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</si>
  <si>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</si>
  <si>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</si>
  <si>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</si>
  <si>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</si>
  <si>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</si>
  <si>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</si>
  <si>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</si>
  <si>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</si>
  <si>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</si>
  <si>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</si>
  <si>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</si>
  <si>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</si>
  <si>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</si>
  <si>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</si>
  <si>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</si>
  <si>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</si>
  <si>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</si>
  <si>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</si>
  <si>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</si>
  <si>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</si>
  <si>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</si>
  <si>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</si>
  <si>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</si>
  <si>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</si>
  <si>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</si>
  <si>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</si>
  <si>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</si>
  <si>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</si>
  <si>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</si>
  <si>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</si>
  <si>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</si>
  <si>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</si>
  <si>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</si>
  <si>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</si>
  <si>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</si>
  <si>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</si>
  <si>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</si>
  <si>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</si>
  <si>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</si>
  <si>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</si>
  <si>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</si>
  <si>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</si>
  <si>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</si>
  <si>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</si>
  <si>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</si>
  <si>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</si>
  <si>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</si>
  <si>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</si>
  <si>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</si>
  <si>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</si>
  <si>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</si>
  <si>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</si>
  <si>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</si>
  <si>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</si>
  <si>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</si>
  <si>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</si>
  <si>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</si>
  <si>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</si>
  <si>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</si>
  <si>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</si>
  <si>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</si>
  <si>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</si>
  <si>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</si>
  <si>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</si>
  <si>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</si>
  <si>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</si>
  <si>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</si>
  <si>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</si>
  <si>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</si>
  <si>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</si>
  <si>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</si>
  <si>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</si>
  <si>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</si>
  <si>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</si>
  <si>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</si>
  <si>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</si>
  <si>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</si>
  <si>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</si>
  <si>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</si>
  <si>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</si>
  <si>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</si>
  <si>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</si>
  <si>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</si>
  <si>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</si>
  <si>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</si>
  <si>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</si>
  <si>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</si>
  <si>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</si>
  <si>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</si>
  <si>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</si>
  <si>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</si>
  <si>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</si>
  <si>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</si>
  <si>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</si>
  <si>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</si>
  <si>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</si>
  <si>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</si>
  <si>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</si>
  <si>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</si>
  <si>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</si>
  <si>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</si>
  <si>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</si>
  <si>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</si>
  <si>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</si>
  <si>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</si>
  <si>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</si>
  <si>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</si>
  <si>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</si>
  <si>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</si>
  <si>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</si>
  <si>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</si>
  <si>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</si>
  <si>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</si>
  <si>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</si>
  <si>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</si>
  <si>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</si>
  <si>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</si>
  <si>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</si>
  <si>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</si>
  <si>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</si>
  <si>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</si>
  <si>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</si>
  <si>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</si>
  <si>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</si>
  <si>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</si>
  <si>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</si>
  <si>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</si>
  <si>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</si>
  <si>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</si>
  <si>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</si>
  <si>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</si>
  <si>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</si>
  <si>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</si>
  <si>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</si>
  <si>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</si>
  <si>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</si>
  <si>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</si>
  <si>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</si>
  <si>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</si>
  <si>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</si>
  <si>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</si>
  <si>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</si>
  <si>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</si>
  <si>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</si>
  <si>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</si>
  <si>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</si>
  <si>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</si>
  <si>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</si>
  <si>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</si>
  <si>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</si>
  <si>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</si>
  <si>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</si>
  <si>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</si>
  <si>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</si>
  <si>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</si>
  <si>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</si>
  <si>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</si>
  <si>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</si>
  <si>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</si>
  <si>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</si>
  <si>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</si>
  <si>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</si>
  <si>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</si>
  <si>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</si>
  <si>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</si>
  <si>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</si>
  <si>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</si>
  <si>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</si>
  <si>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</si>
  <si>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</si>
  <si>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</si>
  <si>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</si>
  <si>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</si>
  <si>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</si>
  <si>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</si>
  <si>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</si>
  <si>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</si>
  <si>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</si>
  <si>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</si>
  <si>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</si>
  <si>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</si>
  <si>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</si>
  <si>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</si>
  <si>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</si>
  <si>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</si>
  <si>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</si>
  <si>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</si>
  <si>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</si>
  <si>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</si>
  <si>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</si>
  <si>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</si>
  <si>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</si>
  <si>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</si>
  <si>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</si>
  <si>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</si>
  <si>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</si>
  <si>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</si>
  <si>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</si>
  <si>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</si>
  <si>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</si>
  <si>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</si>
  <si>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</si>
  <si>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</si>
  <si>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</si>
  <si>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</si>
  <si>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</si>
  <si>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</si>
  <si>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</si>
  <si>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</si>
  <si>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</si>
  <si>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</si>
  <si>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</si>
  <si>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</si>
  <si>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</si>
  <si>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</si>
  <si>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</si>
  <si>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</si>
  <si>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</si>
  <si>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</si>
  <si>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</si>
  <si>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</si>
  <si>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</si>
  <si>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</si>
  <si>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</si>
  <si>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</si>
  <si>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</si>
  <si>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</si>
  <si>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</si>
  <si>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</si>
  <si>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</si>
  <si>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</si>
  <si>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</si>
  <si>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</si>
  <si>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</si>
  <si>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</si>
  <si>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</si>
  <si>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</si>
  <si>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</si>
  <si>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</si>
  <si>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</si>
  <si>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</si>
  <si>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</si>
  <si>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</si>
  <si>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</si>
  <si>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</si>
  <si>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</si>
  <si>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</si>
  <si>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</si>
  <si>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</si>
  <si>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</si>
  <si>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</si>
  <si>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</si>
  <si>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</si>
  <si>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</si>
  <si>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</si>
  <si>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</si>
  <si>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</si>
  <si>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</si>
  <si>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</si>
  <si>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</si>
  <si>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</si>
  <si>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</si>
  <si>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</si>
  <si>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</si>
  <si>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</si>
  <si>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</si>
  <si>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</si>
  <si>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</si>
  <si>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</si>
  <si>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</si>
  <si>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</si>
  <si>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</si>
  <si>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</si>
  <si>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</si>
  <si>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</si>
  <si>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</si>
  <si>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</si>
  <si>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</si>
  <si>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</si>
  <si>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</si>
  <si>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</si>
  <si>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</si>
  <si>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</si>
  <si>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</si>
  <si>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</si>
  <si>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</si>
  <si>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</si>
  <si>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</si>
  <si>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</si>
  <si>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</si>
  <si>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</si>
  <si>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</si>
  <si>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</si>
  <si>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</si>
  <si>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</si>
  <si>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</si>
  <si>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</si>
  <si>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</si>
  <si>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</si>
  <si>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</si>
  <si>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</si>
  <si>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</si>
  <si>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</si>
  <si>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</si>
  <si>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</si>
  <si>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</si>
  <si>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</si>
  <si>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</si>
  <si>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</si>
  <si>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</si>
  <si>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</si>
  <si>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</si>
  <si>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</si>
  <si>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</si>
  <si>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</si>
  <si>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</si>
  <si>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</si>
  <si>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</si>
  <si>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</si>
  <si>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</si>
  <si>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</si>
  <si>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</si>
  <si>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</si>
  <si>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</si>
  <si>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</si>
  <si>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</si>
  <si>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</si>
  <si>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</si>
  <si>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</si>
  <si>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</si>
  <si>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</si>
  <si>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</si>
  <si>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</si>
  <si>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</si>
  <si>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</si>
  <si>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</si>
  <si>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</si>
  <si>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</si>
  <si>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</si>
  <si>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</si>
  <si>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</si>
  <si>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</si>
  <si>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</si>
  <si>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</si>
  <si>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</si>
  <si>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</si>
  <si>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</si>
  <si>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</si>
  <si>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</si>
  <si>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</si>
  <si>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</si>
  <si>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</si>
  <si>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</si>
  <si>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</si>
  <si>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</si>
  <si>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</si>
  <si>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</si>
  <si>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</si>
  <si>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</si>
  <si>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</si>
  <si>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</si>
  <si>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</si>
  <si>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</si>
  <si>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</si>
  <si>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</si>
  <si>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</si>
  <si>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</si>
  <si>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</si>
  <si>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</si>
  <si>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</si>
  <si>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</si>
  <si>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</si>
  <si>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</si>
  <si>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</si>
  <si>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</si>
  <si>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</si>
  <si>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</si>
  <si>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</si>
  <si>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</si>
  <si>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</si>
  <si>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</si>
  <si>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</si>
  <si>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</si>
  <si>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</si>
  <si>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</si>
  <si>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</si>
  <si>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</si>
  <si>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</si>
  <si>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</si>
  <si>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</si>
  <si>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</si>
  <si>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</si>
  <si>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</si>
  <si>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</si>
  <si>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</si>
  <si>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</si>
  <si>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</si>
  <si>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</si>
  <si>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</si>
  <si>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</si>
  <si>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</si>
  <si>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</si>
  <si>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</si>
  <si>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</si>
  <si>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</si>
  <si>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</si>
  <si>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</si>
  <si>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</si>
  <si>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</si>
  <si>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</si>
  <si>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</si>
  <si>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</si>
  <si>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</si>
  <si>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</si>
  <si>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</si>
  <si>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</si>
  <si>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</si>
  <si>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</si>
  <si>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</si>
  <si>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</si>
  <si>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</si>
  <si>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</si>
  <si>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</si>
  <si>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</si>
  <si>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</si>
  <si>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</si>
  <si>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</si>
  <si>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</si>
  <si>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</si>
  <si>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</si>
  <si>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</si>
  <si>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</si>
  <si>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</si>
  <si>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</si>
  <si>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</si>
  <si>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</si>
  <si>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</si>
  <si>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</si>
  <si>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</si>
  <si>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</si>
  <si>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</si>
  <si>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</si>
  <si>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</si>
  <si>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</si>
  <si>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</si>
  <si>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</si>
  <si>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</si>
  <si>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</si>
  <si>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</si>
  <si>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</si>
  <si>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</si>
  <si>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</si>
  <si>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</si>
  <si>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</si>
  <si>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</si>
  <si>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</si>
  <si>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</si>
  <si>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</si>
  <si>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</si>
  <si>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</si>
  <si>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</si>
  <si>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</si>
  <si>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</si>
  <si>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</si>
  <si>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</si>
  <si>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</si>
  <si>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</si>
  <si>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</si>
  <si>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</si>
  <si>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</si>
  <si>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</si>
  <si>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</si>
  <si>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</si>
  <si>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</si>
  <si>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</si>
  <si>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</si>
  <si>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</si>
  <si>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</si>
  <si>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</si>
  <si>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</si>
  <si>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</si>
  <si>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</si>
  <si>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</si>
  <si>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</si>
  <si>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</si>
  <si>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</si>
  <si>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</si>
  <si>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</si>
  <si>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</si>
  <si>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</si>
  <si>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</si>
  <si>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</si>
  <si>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</si>
  <si>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</si>
  <si>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</si>
  <si>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</si>
  <si>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</si>
  <si>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</si>
  <si>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</si>
  <si>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</si>
  <si>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</si>
  <si>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</si>
  <si>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</si>
  <si>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</si>
  <si>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</si>
  <si>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</si>
  <si>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</si>
  <si>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</si>
  <si>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</si>
  <si>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</si>
  <si>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</si>
  <si>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</si>
  <si>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</si>
  <si>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</si>
  <si>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</si>
  <si>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</si>
  <si>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</si>
  <si>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</si>
  <si>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</si>
  <si>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</si>
  <si>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</si>
  <si>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</si>
  <si>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</si>
  <si>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</si>
  <si>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</si>
  <si>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</si>
  <si>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</si>
  <si>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</si>
  <si>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</si>
  <si>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</si>
  <si>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</si>
  <si>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</si>
  <si>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</si>
  <si>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</si>
  <si>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</si>
  <si>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</si>
  <si>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</si>
  <si>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</si>
  <si>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</si>
  <si>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</si>
  <si>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</si>
  <si>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</si>
  <si>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</si>
  <si>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</si>
  <si>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</si>
  <si>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</si>
  <si>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</si>
  <si>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</si>
  <si>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</si>
  <si>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</si>
  <si>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</si>
  <si>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</si>
  <si>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</si>
  <si>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</si>
  <si>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</si>
  <si>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</si>
  <si>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</si>
  <si>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</si>
  <si>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</si>
  <si>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</si>
  <si>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</si>
  <si>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</si>
  <si>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</si>
  <si>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</si>
  <si>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</si>
  <si>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</si>
  <si>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</si>
  <si>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</si>
  <si>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</si>
  <si>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</si>
  <si>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</si>
  <si>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</si>
  <si>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</si>
  <si>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</si>
  <si>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</si>
  <si>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</si>
  <si>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</si>
  <si>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</si>
  <si>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</si>
  <si>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</si>
  <si>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</si>
  <si>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</si>
  <si>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</si>
  <si>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</si>
  <si>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</si>
  <si>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</si>
  <si>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</si>
  <si>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</si>
  <si>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</si>
  <si>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</si>
  <si>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</si>
  <si>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</si>
  <si>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</si>
  <si>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</si>
  <si>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</si>
  <si>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</si>
  <si>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</si>
  <si>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</si>
  <si>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</si>
  <si>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</si>
  <si>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</si>
  <si>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</si>
  <si>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</si>
  <si>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</si>
  <si>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</si>
  <si>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</si>
  <si>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</si>
  <si>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</si>
  <si>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</si>
  <si>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</si>
  <si>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</si>
  <si>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</si>
  <si>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</si>
  <si>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</si>
  <si>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</si>
  <si>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</si>
  <si>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</si>
  <si>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</si>
  <si>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</si>
  <si>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</si>
  <si>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</si>
  <si>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</si>
  <si>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</si>
  <si>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</si>
  <si>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</si>
  <si>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</si>
  <si>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</si>
  <si>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</si>
  <si>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</si>
  <si>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</si>
  <si>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</si>
  <si>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</si>
  <si>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</si>
  <si>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</si>
  <si>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</si>
  <si>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</si>
  <si>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</si>
  <si>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</si>
  <si>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</si>
  <si>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</si>
  <si>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</si>
  <si>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</si>
  <si>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</si>
  <si>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</si>
  <si>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</si>
  <si>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</si>
  <si>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</si>
  <si>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</si>
  <si>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</si>
  <si>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</si>
  <si>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</si>
  <si>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</si>
  <si>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</si>
  <si>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</si>
  <si>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</si>
  <si>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</si>
  <si>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</si>
  <si>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</si>
  <si>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</si>
  <si>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</si>
  <si>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</si>
  <si>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</si>
  <si>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</si>
  <si>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</si>
  <si>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</si>
  <si>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</si>
  <si>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</si>
  <si>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</si>
  <si>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</si>
  <si>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</si>
  <si>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</si>
  <si>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</si>
  <si>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</si>
  <si>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</si>
  <si>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</si>
  <si>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</si>
  <si>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</si>
  <si>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</si>
  <si>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</si>
  <si>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</si>
  <si>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</si>
  <si>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</si>
  <si>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</si>
  <si>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</si>
  <si>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</si>
  <si>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</si>
  <si>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</si>
  <si>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</si>
  <si>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</si>
  <si>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</si>
  <si>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</si>
  <si>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</si>
  <si>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</si>
  <si>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</si>
  <si>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</si>
  <si>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</si>
  <si>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</si>
  <si>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</si>
  <si>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</si>
  <si>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</si>
  <si>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</si>
  <si>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</si>
  <si>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</si>
  <si>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</si>
  <si>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</si>
  <si>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</si>
  <si>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</si>
  <si>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</si>
  <si>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</si>
  <si>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</si>
  <si>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</si>
  <si>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</si>
  <si>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</si>
  <si>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</si>
  <si>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</si>
  <si>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</si>
  <si>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</si>
  <si>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</si>
  <si>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</si>
  <si>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</si>
  <si>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</si>
  <si>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</si>
  <si>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</si>
  <si>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</si>
  <si>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</si>
  <si>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</si>
  <si>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</si>
  <si>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</si>
  <si>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</si>
  <si>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</si>
  <si>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</si>
  <si>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</si>
  <si>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</si>
  <si>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</si>
  <si>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</si>
  <si>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</si>
  <si>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</si>
  <si>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</si>
  <si>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</si>
  <si>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</si>
  <si>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</si>
  <si>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</si>
  <si>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</si>
  <si>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</si>
  <si>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</si>
  <si>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</si>
  <si>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</si>
  <si>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</si>
  <si>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</si>
  <si>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</si>
  <si>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</si>
  <si>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</si>
  <si>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</si>
  <si>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</si>
  <si>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</si>
  <si>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</si>
  <si>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</si>
  <si>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</si>
  <si>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</si>
  <si>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</si>
  <si>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</si>
  <si>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</si>
  <si>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</si>
  <si>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</si>
  <si>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</si>
  <si>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</si>
  <si>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</si>
  <si>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</si>
  <si>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</si>
  <si>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</si>
  <si>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</si>
  <si>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</si>
  <si>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</si>
  <si>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</si>
  <si>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</si>
  <si>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</si>
  <si>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</si>
  <si>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</si>
  <si>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</si>
  <si>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</si>
  <si>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</si>
  <si>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</si>
  <si>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</si>
  <si>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</si>
  <si>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</si>
  <si>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</si>
  <si>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</si>
  <si>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</si>
  <si>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</si>
  <si>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</si>
  <si>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</si>
  <si>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</si>
  <si>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</si>
  <si>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</si>
  <si>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</si>
  <si>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</si>
  <si>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</si>
  <si>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</si>
  <si>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</si>
  <si>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</si>
  <si>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</si>
  <si>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</si>
  <si>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</si>
  <si>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</si>
  <si>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</si>
  <si>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</si>
  <si>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</si>
  <si>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</si>
  <si>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</si>
  <si>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</si>
  <si>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</si>
  <si>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</si>
  <si>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</si>
  <si>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</si>
  <si>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</si>
  <si>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</si>
  <si>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</si>
  <si>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</si>
  <si>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</si>
  <si>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</si>
  <si>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</si>
  <si>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</si>
  <si>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</si>
  <si>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</si>
  <si>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</si>
  <si>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</si>
  <si>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</si>
  <si>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</si>
  <si>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</si>
  <si>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</si>
  <si>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</si>
  <si>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</si>
  <si>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</si>
  <si>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</si>
  <si>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</si>
  <si>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</si>
  <si>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</si>
  <si>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</si>
  <si>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</si>
  <si>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</si>
  <si>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</si>
  <si>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</si>
  <si>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</si>
  <si>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</si>
  <si>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</si>
  <si>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</si>
  <si>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</si>
  <si>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</si>
  <si>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</si>
  <si>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</si>
  <si>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</si>
  <si>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</si>
  <si>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</si>
  <si>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</si>
  <si>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</si>
  <si>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</si>
  <si>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</si>
  <si>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</si>
  <si>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</si>
  <si>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</si>
  <si>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</si>
  <si>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</si>
  <si>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</si>
  <si>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</si>
  <si>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</si>
  <si>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</si>
  <si>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</si>
  <si>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</si>
  <si>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</si>
  <si>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</si>
  <si>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</si>
  <si>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</si>
  <si>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</si>
  <si>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</si>
  <si>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</si>
  <si>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</si>
  <si>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</si>
  <si>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</si>
  <si>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</si>
  <si>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</si>
  <si>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</si>
  <si>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</si>
  <si>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</si>
  <si>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</si>
  <si>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</si>
  <si>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</si>
  <si>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</si>
  <si>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</si>
  <si>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</si>
  <si>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</si>
  <si>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</si>
  <si>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</si>
  <si>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</si>
  <si>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</si>
  <si>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</si>
  <si>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</si>
  <si>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</si>
  <si>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</si>
  <si>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</si>
  <si>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</si>
  <si>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</si>
  <si>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</si>
  <si>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</si>
  <si>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</si>
  <si>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</si>
  <si>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</si>
  <si>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</si>
  <si>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</si>
  <si>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</si>
  <si>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</si>
  <si>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</si>
  <si>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</si>
  <si>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</si>
  <si>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</si>
  <si>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</si>
  <si>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</si>
  <si>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</si>
  <si>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</si>
  <si>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</si>
  <si>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</si>
  <si>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</si>
  <si>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</si>
  <si>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</si>
  <si>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</si>
  <si>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</si>
  <si>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</si>
  <si>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</si>
  <si>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</si>
  <si>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</si>
  <si>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</si>
  <si>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</si>
  <si>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</si>
  <si>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</si>
  <si>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</si>
  <si>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</si>
  <si>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</si>
  <si>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</si>
  <si>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</si>
  <si>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</si>
  <si>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</si>
  <si>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</si>
  <si>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</si>
  <si>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</si>
  <si>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</si>
  <si>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</si>
  <si>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</si>
  <si>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</si>
  <si>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</si>
  <si>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</si>
  <si>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</si>
  <si>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</si>
  <si>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</si>
  <si>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</si>
  <si>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</si>
  <si>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</si>
  <si>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</si>
  <si>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</si>
  <si>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</si>
  <si>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</si>
  <si>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</si>
  <si>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</si>
  <si>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</si>
  <si>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</si>
  <si>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</si>
  <si>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</si>
  <si>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</si>
  <si>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</si>
  <si>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</si>
  <si>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</si>
  <si>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</si>
  <si>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</si>
  <si>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</si>
  <si>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</si>
  <si>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</si>
  <si>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</si>
  <si>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</si>
  <si>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</si>
  <si>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</si>
  <si>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</si>
  <si>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</si>
  <si>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</si>
  <si>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</si>
  <si>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</si>
  <si>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</si>
  <si>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</si>
  <si>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</si>
  <si>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</si>
  <si>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</si>
  <si>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</si>
  <si>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</si>
  <si>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</si>
  <si>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</si>
  <si>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</si>
  <si>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</si>
  <si>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</si>
  <si>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</si>
  <si>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</si>
  <si>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</si>
  <si>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</si>
  <si>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</si>
  <si>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</si>
  <si>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</si>
  <si>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</si>
  <si>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</si>
  <si>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</si>
  <si>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</si>
  <si>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</si>
  <si>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</si>
  <si>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</si>
  <si>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</si>
  <si>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</si>
  <si>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</si>
  <si>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</si>
  <si>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</si>
  <si>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</si>
  <si>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</si>
  <si>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</si>
  <si>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</si>
  <si>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</si>
  <si>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</si>
  <si>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</si>
  <si>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</si>
  <si>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</si>
  <si>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</si>
  <si>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</si>
  <si>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</si>
  <si>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</si>
  <si>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</si>
  <si>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</si>
  <si>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</si>
  <si>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</si>
  <si>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</si>
  <si>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</si>
  <si>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</si>
  <si>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</si>
  <si>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</si>
  <si>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</si>
  <si>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</si>
  <si>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</si>
  <si>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</si>
  <si>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</si>
  <si>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</si>
  <si>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</si>
  <si>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</si>
  <si>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</si>
  <si>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</si>
  <si>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</si>
  <si>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</si>
  <si>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</si>
  <si>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</si>
  <si>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</si>
  <si>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</si>
  <si>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</si>
  <si>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</si>
  <si>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</si>
  <si>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</si>
  <si>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</si>
  <si>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</si>
  <si>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</si>
  <si>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</si>
  <si>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</si>
  <si>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</si>
  <si>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</si>
  <si>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</si>
  <si>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</si>
  <si>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</si>
  <si>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</si>
  <si>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</si>
  <si>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</si>
  <si>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</si>
  <si>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</si>
  <si>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</si>
  <si>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</si>
  <si>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</si>
  <si>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</si>
  <si>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</si>
  <si>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</si>
  <si>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</si>
  <si>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</si>
  <si>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</si>
  <si>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</si>
  <si>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</si>
  <si>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</si>
  <si>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</si>
  <si>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</si>
  <si>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</si>
  <si>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</si>
  <si>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</si>
  <si>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</si>
  <si>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</si>
  <si>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</si>
  <si>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</si>
  <si>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</si>
  <si>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</si>
  <si>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</si>
  <si>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</si>
  <si>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</si>
  <si>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</si>
  <si>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</si>
  <si>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</si>
  <si>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</si>
  <si>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</si>
  <si>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</si>
  <si>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</si>
  <si>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</si>
  <si>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</si>
  <si>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</si>
  <si>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</si>
  <si>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</si>
  <si>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</si>
  <si>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</si>
  <si>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</si>
  <si>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</si>
  <si>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</si>
  <si>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</si>
  <si>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</si>
  <si>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</si>
  <si>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</si>
  <si>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</si>
  <si>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</si>
  <si>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</si>
  <si>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</si>
  <si>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</si>
  <si>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</si>
  <si>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</si>
  <si>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</si>
  <si>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</si>
  <si>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</si>
  <si>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</si>
  <si>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</si>
  <si>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</si>
  <si>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</si>
  <si>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</si>
  <si>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</si>
  <si>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</si>
  <si>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</si>
  <si>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</si>
  <si>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</si>
  <si>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</si>
  <si>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</si>
  <si>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</si>
  <si>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</si>
  <si>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</si>
  <si>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</si>
  <si>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</si>
  <si>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</si>
  <si>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</si>
  <si>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</si>
  <si>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</si>
  <si>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</si>
  <si>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</si>
  <si>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</si>
  <si>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</si>
  <si>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</si>
  <si>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</si>
  <si>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</si>
  <si>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</si>
  <si>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</si>
  <si>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</si>
  <si>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</si>
  <si>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</si>
  <si>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</si>
  <si>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</si>
  <si>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</si>
  <si>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</si>
  <si>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</si>
  <si>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</si>
  <si>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</si>
  <si>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</si>
  <si>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</si>
  <si>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</si>
  <si>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</si>
  <si>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</si>
  <si>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</si>
  <si>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</si>
  <si>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</si>
  <si>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</si>
  <si>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</si>
  <si>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</si>
  <si>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</si>
  <si>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</si>
  <si>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</si>
  <si>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</si>
  <si>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</si>
  <si>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</si>
  <si>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</si>
  <si>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</si>
  <si>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</si>
  <si>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</si>
  <si>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</si>
  <si>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</si>
  <si>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</si>
  <si>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</si>
  <si>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</si>
  <si>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</si>
  <si>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</si>
  <si>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</si>
  <si>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</si>
  <si>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</si>
  <si>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</si>
  <si>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</si>
  <si>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</si>
  <si>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</si>
  <si>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</si>
  <si>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</si>
  <si>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</si>
  <si>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</si>
  <si>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</si>
  <si>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</si>
  <si>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</si>
  <si>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</si>
  <si>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</si>
  <si>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</si>
  <si>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</si>
  <si>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</si>
  <si>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</si>
  <si>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</si>
  <si>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</si>
  <si>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</si>
  <si>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</si>
  <si>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</si>
  <si>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</si>
  <si>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</si>
  <si>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</si>
  <si>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</si>
  <si>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</si>
  <si>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</si>
  <si>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</si>
  <si>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</si>
  <si>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</si>
  <si>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</si>
  <si>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</si>
  <si>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</si>
  <si>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</si>
  <si>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</si>
  <si>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</si>
  <si>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</si>
  <si>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</si>
  <si>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</si>
  <si>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</si>
  <si>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</si>
  <si>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</si>
  <si>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</si>
  <si>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</si>
  <si>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</si>
  <si>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</si>
  <si>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</si>
  <si>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</si>
  <si>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</si>
  <si>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</si>
  <si>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</si>
  <si>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</si>
  <si>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</si>
  <si>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</si>
  <si>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</si>
  <si>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</si>
  <si>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</si>
  <si>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</si>
  <si>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</si>
  <si>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</si>
  <si>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</si>
  <si>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</si>
  <si>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</si>
  <si>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</si>
  <si>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</si>
  <si>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</si>
  <si>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</si>
  <si>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</si>
  <si>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</si>
  <si>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</si>
  <si>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</si>
  <si>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</si>
  <si>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</si>
  <si>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</si>
  <si>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</si>
  <si>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</si>
  <si>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</si>
  <si>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</si>
  <si>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</si>
  <si>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</si>
  <si>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</si>
  <si>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</si>
  <si>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</si>
  <si>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</si>
  <si>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</si>
  <si>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</si>
  <si>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</si>
  <si>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</si>
  <si>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</si>
  <si>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</si>
  <si>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</si>
  <si>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</si>
  <si>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</si>
  <si>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</si>
  <si>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</si>
  <si>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</si>
  <si>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</si>
  <si>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</si>
  <si>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</si>
  <si>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</si>
  <si>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</si>
  <si>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</si>
  <si>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</si>
  <si>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</si>
  <si>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</si>
  <si>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</si>
  <si>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</si>
  <si>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</si>
  <si>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</si>
  <si>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</si>
  <si>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</si>
  <si>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</si>
  <si>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</si>
  <si>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</si>
  <si>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</si>
  <si>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</si>
  <si>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</si>
  <si>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</si>
  <si>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</si>
  <si>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</si>
  <si>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</si>
  <si>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</si>
  <si>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</si>
  <si>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</si>
  <si>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</si>
  <si>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</si>
  <si>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</si>
  <si>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</si>
  <si>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</si>
  <si>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</si>
  <si>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</si>
  <si>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</si>
  <si>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</si>
  <si>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</si>
  <si>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</si>
  <si>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</si>
  <si>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</si>
  <si>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</si>
  <si>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</si>
  <si>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</si>
  <si>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</si>
  <si>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</si>
  <si>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</si>
  <si>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</si>
  <si>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</si>
  <si>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</si>
  <si>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</si>
  <si>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</si>
  <si>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</si>
  <si>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</si>
  <si>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</si>
  <si>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</si>
  <si>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</si>
  <si>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</si>
  <si>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</si>
  <si>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</si>
  <si>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</si>
  <si>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</si>
  <si>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</si>
  <si>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</si>
  <si>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</si>
  <si>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</si>
  <si>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</si>
  <si>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</si>
  <si>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</si>
  <si>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</si>
  <si>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</si>
  <si>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</si>
  <si>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</si>
  <si>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</si>
  <si>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</si>
  <si>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</si>
  <si>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</si>
  <si>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</si>
  <si>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</si>
  <si>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</si>
  <si>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</si>
  <si>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</si>
  <si>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</si>
  <si>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</si>
  <si>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</si>
  <si>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</si>
  <si>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</si>
  <si>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</si>
  <si>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</si>
  <si>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</si>
  <si>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</si>
  <si>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</si>
  <si>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</si>
  <si>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</si>
  <si>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</si>
  <si>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</si>
  <si>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</si>
  <si>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</si>
  <si>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</si>
  <si>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</si>
  <si>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</si>
  <si>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</si>
  <si>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</si>
  <si>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</si>
  <si>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</si>
  <si>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</si>
  <si>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</si>
  <si>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</si>
  <si>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</si>
  <si>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</si>
  <si>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</si>
  <si>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</si>
  <si>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</si>
  <si>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</si>
  <si>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</si>
  <si>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</si>
  <si>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</si>
  <si>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</si>
  <si>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</si>
  <si>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</si>
  <si>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</si>
  <si>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</si>
  <si>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</si>
  <si>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</si>
  <si>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</si>
  <si>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</si>
  <si>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</si>
  <si>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</si>
  <si>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</si>
  <si>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</si>
  <si>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</si>
  <si>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</si>
  <si>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</si>
  <si>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</si>
  <si>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</si>
  <si>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</si>
  <si>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</si>
  <si>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</si>
  <si>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</si>
  <si>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</si>
  <si>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</si>
  <si>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</si>
  <si>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</si>
  <si>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</si>
  <si>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</si>
  <si>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</si>
  <si>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</si>
  <si>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</si>
  <si>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</si>
  <si>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</si>
  <si>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</si>
  <si>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</si>
  <si>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</si>
  <si>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</si>
  <si>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</si>
  <si>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</si>
  <si>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</si>
  <si>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</si>
  <si>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</si>
  <si>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</si>
  <si>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</si>
  <si>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</si>
  <si>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</si>
  <si>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</si>
  <si>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</si>
  <si>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</si>
  <si>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</si>
  <si>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</si>
  <si>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</si>
  <si>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</si>
  <si>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</si>
  <si>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</si>
  <si>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</si>
  <si>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</si>
  <si>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</si>
  <si>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</si>
  <si>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</si>
  <si>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</si>
  <si>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</si>
  <si>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</si>
  <si>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</si>
  <si>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</si>
  <si>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</si>
  <si>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</si>
  <si>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</si>
  <si>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</si>
  <si>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</si>
  <si>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</si>
  <si>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</si>
  <si>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</si>
  <si>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</si>
  <si>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</si>
  <si>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</si>
  <si>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</si>
  <si>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</si>
  <si>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</si>
  <si>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</si>
  <si>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</si>
  <si>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</si>
  <si>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</si>
  <si>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</si>
  <si>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</si>
  <si>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</si>
  <si>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</si>
  <si>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</si>
  <si>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</si>
  <si>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</si>
  <si>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</si>
  <si>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</si>
  <si>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</si>
  <si>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</si>
  <si>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</si>
  <si>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</si>
  <si>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</si>
  <si>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</si>
  <si>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</si>
  <si>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</si>
  <si>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</si>
  <si>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</si>
  <si>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</si>
  <si>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</si>
  <si>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</si>
  <si>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</si>
  <si>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</si>
  <si>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</si>
  <si>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</si>
  <si>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</si>
  <si>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</si>
  <si>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</si>
  <si>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</si>
  <si>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</si>
  <si>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</si>
  <si>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</si>
  <si>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</si>
  <si>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</si>
  <si>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</si>
  <si>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</si>
  <si>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</si>
  <si>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</si>
  <si>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</si>
  <si>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</si>
  <si>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</si>
  <si>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</si>
  <si>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</si>
  <si>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</si>
  <si>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</si>
  <si>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</si>
  <si>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</si>
  <si>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</si>
  <si>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</si>
  <si>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</si>
  <si>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</si>
  <si>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</si>
  <si>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</si>
  <si>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</si>
  <si>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</si>
  <si>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</si>
  <si>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</si>
  <si>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</si>
  <si>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</si>
  <si>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</si>
  <si>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</si>
  <si>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</si>
  <si>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</si>
  <si>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</si>
  <si>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</si>
  <si>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</si>
  <si>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</si>
  <si>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</si>
  <si>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</si>
  <si>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</si>
  <si>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</si>
  <si>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</si>
  <si>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</si>
  <si>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</si>
  <si>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</si>
  <si>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</si>
  <si>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</si>
  <si>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</si>
  <si>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</si>
  <si>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</si>
  <si>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</si>
  <si>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</si>
  <si>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</si>
  <si>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</si>
  <si>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</si>
  <si>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</si>
  <si>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</si>
  <si>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</si>
  <si>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</si>
  <si>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</si>
  <si>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</si>
  <si>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</si>
  <si>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</si>
  <si>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</si>
  <si>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</si>
  <si>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</si>
  <si>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</si>
  <si>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</si>
  <si>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</si>
  <si>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</si>
  <si>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</si>
  <si>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</si>
  <si>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</si>
  <si>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</si>
  <si>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</si>
  <si>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</si>
  <si>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</si>
  <si>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</si>
  <si>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</si>
  <si>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</si>
  <si>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</si>
  <si>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</si>
  <si>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</si>
  <si>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</si>
  <si>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</si>
  <si>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</si>
  <si>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</si>
  <si>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</si>
  <si>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</si>
  <si>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</si>
  <si>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</si>
  <si>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</si>
  <si>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</si>
  <si>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</si>
  <si>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</si>
  <si>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</si>
  <si>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</si>
  <si>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</si>
  <si>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</si>
  <si>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</si>
  <si>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</si>
  <si>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</si>
  <si>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</si>
  <si>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</si>
  <si>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</si>
  <si>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</si>
  <si>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</si>
  <si>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</si>
  <si>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</si>
  <si>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</si>
  <si>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</si>
  <si>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</si>
  <si>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</si>
  <si>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</si>
  <si>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</si>
  <si>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</si>
  <si>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</si>
  <si>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</si>
  <si>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</si>
  <si>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</si>
  <si>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</si>
  <si>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</si>
  <si>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</si>
  <si>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</si>
  <si>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</si>
  <si>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</si>
  <si>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</si>
  <si>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</si>
  <si>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</si>
  <si>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</si>
  <si>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</si>
  <si>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</si>
  <si>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</si>
  <si>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</si>
  <si>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</si>
  <si>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</si>
  <si>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</si>
  <si>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</si>
  <si>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</si>
  <si>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</si>
  <si>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</si>
  <si>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</si>
  <si>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</si>
  <si>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</si>
  <si>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</si>
  <si>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</si>
  <si>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</si>
  <si>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</si>
  <si>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</si>
  <si>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</si>
  <si>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</si>
  <si>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</si>
  <si>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</si>
  <si>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</si>
  <si>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</si>
  <si>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</si>
  <si>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</si>
  <si>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</si>
  <si>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</si>
  <si>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</si>
  <si>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</si>
  <si>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</si>
  <si>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</si>
  <si>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</si>
  <si>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</si>
  <si>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</si>
  <si>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</si>
  <si>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</si>
  <si>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</si>
  <si>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</si>
  <si>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</si>
  <si>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</si>
  <si>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</si>
  <si>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</si>
  <si>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</si>
  <si>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</si>
  <si>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</si>
  <si>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</si>
  <si>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</si>
  <si>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</si>
  <si>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</si>
  <si>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</si>
  <si>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</si>
  <si>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</si>
  <si>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</si>
  <si>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</si>
  <si>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</si>
  <si>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</si>
  <si>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</si>
  <si>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</si>
  <si>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</si>
  <si>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</si>
  <si>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</si>
  <si>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</si>
  <si>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</si>
  <si>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</si>
  <si>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</si>
  <si>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</si>
  <si>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</si>
  <si>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</si>
  <si>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</si>
  <si>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</si>
  <si>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</si>
  <si>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</si>
  <si>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</si>
  <si>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</si>
  <si>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</si>
  <si>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</si>
  <si>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</si>
  <si>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</si>
  <si>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</si>
  <si>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</si>
  <si>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</si>
  <si>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</si>
  <si>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</si>
  <si>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</si>
  <si>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</si>
  <si>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</si>
  <si>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</si>
  <si>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</si>
  <si>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</si>
  <si>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</si>
  <si>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</si>
  <si>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</si>
  <si>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</si>
  <si>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</si>
  <si>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</si>
  <si>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</si>
  <si>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</si>
  <si>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</si>
  <si>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</si>
  <si>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</si>
  <si>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</si>
  <si>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</si>
  <si>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</si>
  <si>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</si>
  <si>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</si>
  <si>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</si>
  <si>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</si>
  <si>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</si>
  <si>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</si>
  <si>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</si>
  <si>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</si>
  <si>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</si>
  <si>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</si>
  <si>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</si>
  <si>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</si>
  <si>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</si>
  <si>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</si>
  <si>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</si>
  <si>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</si>
  <si>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</si>
  <si>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</si>
  <si>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</si>
  <si>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</si>
  <si>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</si>
  <si>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</si>
  <si>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</si>
  <si>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</si>
  <si>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</si>
  <si>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</si>
  <si>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</si>
  <si>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</si>
  <si>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</si>
  <si>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</si>
  <si>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</si>
  <si>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</si>
  <si>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</si>
  <si>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</si>
  <si>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</si>
  <si>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</si>
  <si>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</si>
  <si>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</si>
  <si>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</si>
  <si>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</si>
  <si>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</si>
  <si>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</si>
  <si>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</si>
  <si>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</si>
  <si>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</si>
  <si>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</si>
  <si>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</si>
  <si>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</si>
  <si>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</si>
  <si>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</si>
  <si>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</si>
  <si>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</si>
  <si>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</si>
  <si>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</si>
  <si>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</si>
  <si>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</si>
  <si>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</si>
  <si>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</si>
  <si>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</si>
  <si>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</si>
  <si>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</si>
  <si>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</si>
  <si>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</si>
  <si>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</si>
  <si>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</si>
  <si>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</si>
  <si>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</si>
  <si>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</si>
  <si>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</si>
  <si>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</si>
  <si>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</si>
  <si>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</si>
  <si>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</si>
  <si>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</si>
  <si>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</si>
  <si>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</si>
  <si>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</si>
  <si>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</si>
  <si>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</si>
  <si>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</si>
  <si>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</si>
  <si>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</si>
  <si>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</si>
  <si>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</si>
  <si>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</si>
  <si>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</si>
  <si>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</si>
  <si>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</si>
  <si>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</si>
  <si>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</si>
  <si>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</si>
  <si>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</si>
  <si>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</si>
  <si>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</si>
  <si>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</si>
  <si>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</si>
  <si>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</si>
  <si>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</si>
  <si>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</si>
  <si>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</si>
  <si>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</si>
  <si>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</si>
  <si>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</si>
  <si>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</si>
  <si>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</si>
  <si>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</si>
  <si>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</si>
  <si>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</si>
  <si>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</si>
  <si>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</si>
  <si>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</si>
  <si>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</si>
  <si>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</si>
  <si>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</si>
  <si>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</si>
  <si>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</si>
  <si>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</si>
  <si>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</si>
  <si>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</si>
  <si>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</si>
  <si>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</si>
  <si>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</si>
  <si>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</si>
  <si>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</si>
  <si>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</si>
  <si>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</si>
  <si>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</si>
  <si>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</si>
  <si>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</si>
  <si>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</si>
  <si>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</si>
  <si>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</si>
  <si>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</si>
  <si>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</si>
  <si>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</si>
  <si>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</si>
  <si>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</si>
  <si>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</si>
  <si>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</si>
  <si>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</si>
  <si>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</si>
  <si>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</si>
  <si>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</si>
  <si>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</si>
  <si>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</si>
  <si>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</si>
  <si>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</si>
  <si>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</si>
  <si>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</si>
  <si>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</si>
  <si>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</si>
  <si>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</si>
  <si>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</si>
  <si>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</si>
  <si>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</si>
  <si>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</si>
  <si>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</si>
  <si>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</si>
  <si>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</si>
  <si>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</si>
  <si>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</si>
  <si>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</si>
  <si>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</si>
  <si>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</si>
  <si>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</si>
  <si>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</si>
  <si>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</si>
  <si>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</si>
  <si>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</si>
  <si>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</si>
  <si>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</si>
  <si>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</si>
  <si>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</si>
  <si>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</si>
  <si>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</si>
  <si>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</si>
  <si>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</si>
  <si>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</si>
  <si>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</si>
  <si>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</si>
  <si>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</si>
  <si>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</si>
  <si>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</si>
  <si>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</si>
  <si>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</si>
  <si>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</si>
  <si>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</si>
  <si>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</si>
  <si>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</si>
  <si>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</si>
  <si>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</si>
  <si>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</si>
  <si>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</si>
  <si>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</si>
  <si>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</si>
  <si>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</si>
  <si>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</si>
  <si>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</si>
  <si>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</si>
  <si>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</si>
  <si>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</si>
  <si>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</si>
  <si>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</si>
  <si>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</si>
  <si>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</si>
  <si>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</si>
  <si>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</si>
  <si>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</si>
  <si>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</si>
  <si>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</si>
  <si>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</si>
  <si>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</si>
  <si>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</si>
  <si>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</si>
  <si>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</si>
  <si>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</si>
  <si>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</si>
  <si>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</si>
  <si>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</si>
  <si>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</si>
  <si>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</si>
  <si>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</si>
  <si>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</si>
  <si>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</si>
  <si>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</si>
  <si>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</si>
  <si>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</si>
  <si>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</si>
  <si>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</si>
  <si>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</si>
  <si>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</si>
  <si>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</si>
  <si>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</si>
  <si>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</si>
  <si>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</si>
  <si>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</si>
  <si>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</si>
  <si>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</si>
  <si>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</si>
  <si>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</si>
  <si>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</si>
  <si>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</si>
  <si>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</si>
  <si>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</si>
  <si>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</si>
  <si>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</si>
  <si>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</si>
  <si>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</si>
  <si>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</si>
  <si>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</si>
  <si>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</si>
  <si>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</si>
  <si>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</si>
  <si>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</si>
  <si>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</si>
  <si>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</si>
  <si>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</si>
  <si>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</si>
  <si>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</si>
  <si>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</si>
  <si>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</si>
  <si>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</si>
  <si>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</si>
  <si>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</si>
  <si>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</si>
  <si>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</si>
  <si>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</si>
  <si>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</si>
  <si>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</si>
  <si>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</si>
  <si>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</si>
  <si>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</si>
  <si>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</si>
  <si>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</si>
  <si>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</si>
  <si>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</si>
  <si>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</si>
  <si>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</si>
  <si>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</si>
  <si>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</si>
  <si>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</si>
  <si>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</si>
  <si>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</si>
  <si>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</si>
  <si>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</si>
  <si>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</si>
  <si>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</si>
  <si>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</si>
  <si>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</si>
  <si>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</si>
  <si>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</si>
  <si>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</si>
  <si>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</si>
  <si>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</si>
  <si>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</si>
  <si>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</si>
  <si>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</si>
  <si>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</si>
  <si>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</si>
  <si>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</si>
  <si>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</si>
  <si>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</si>
  <si>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</si>
  <si>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</si>
  <si>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</si>
  <si>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</si>
  <si>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</si>
  <si>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</si>
  <si>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</si>
  <si>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</si>
  <si>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</si>
  <si>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</si>
  <si>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</si>
  <si>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</si>
  <si>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</si>
  <si>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</si>
  <si>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</si>
  <si>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</si>
  <si>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</si>
  <si>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</si>
  <si>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</si>
  <si>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</si>
  <si>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</si>
  <si>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</si>
  <si>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</si>
  <si>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</si>
  <si>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</si>
  <si>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</si>
  <si>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</si>
  <si>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</si>
  <si>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</si>
  <si>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</si>
  <si>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</si>
  <si>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</si>
  <si>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</si>
  <si>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</si>
  <si>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</si>
  <si>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</si>
  <si>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</si>
  <si>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</si>
  <si>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</si>
  <si>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</si>
  <si>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</si>
  <si>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</si>
  <si>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</si>
  <si>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</si>
  <si>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</si>
  <si>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</si>
  <si>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</si>
  <si>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</si>
  <si>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</si>
  <si>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</si>
  <si>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</si>
  <si>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</si>
  <si>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</si>
  <si>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</si>
  <si>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</si>
  <si>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</si>
  <si>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</si>
  <si>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</si>
  <si>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</si>
  <si>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</si>
  <si>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</si>
  <si>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</si>
  <si>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</si>
  <si>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</si>
  <si>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</si>
  <si>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</si>
  <si>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</si>
  <si>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</si>
  <si>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</si>
  <si>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</si>
  <si>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</si>
  <si>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</si>
  <si>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</si>
  <si>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</si>
  <si>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</si>
  <si>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</si>
  <si>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</si>
  <si>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</si>
  <si>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</si>
  <si>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</si>
  <si>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</si>
  <si>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</si>
  <si>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</si>
  <si>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</si>
  <si>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</si>
  <si>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</si>
  <si>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</si>
  <si>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</si>
  <si>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</si>
  <si>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</si>
  <si>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</si>
  <si>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</si>
  <si>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</si>
  <si>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</si>
  <si>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</si>
  <si>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</si>
  <si>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</si>
  <si>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</si>
  <si>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</si>
  <si>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</si>
  <si>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</si>
  <si>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</si>
  <si>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</si>
  <si>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</si>
  <si>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</si>
  <si>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</si>
  <si>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</si>
  <si>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</si>
  <si>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</si>
  <si>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</si>
  <si>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</si>
  <si>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</si>
  <si>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</si>
  <si>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</si>
  <si>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</si>
  <si>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</si>
  <si>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</si>
  <si>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</si>
  <si>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</si>
  <si>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</si>
  <si>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</si>
  <si>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</si>
  <si>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</si>
  <si>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</si>
  <si>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</si>
  <si>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</si>
  <si>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</si>
  <si>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</si>
  <si>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</si>
  <si>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</si>
  <si>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</si>
  <si>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</si>
  <si>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</si>
  <si>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</si>
  <si>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</si>
  <si>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</si>
  <si>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</si>
  <si>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</si>
  <si>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</si>
  <si>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</si>
  <si>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</si>
  <si>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</si>
  <si>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</si>
  <si>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</si>
  <si>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</si>
  <si>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</si>
  <si>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</si>
  <si>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</si>
  <si>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</si>
  <si>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</si>
  <si>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</si>
  <si>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</si>
  <si>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</si>
  <si>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</si>
  <si>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</si>
  <si>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</si>
  <si>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</si>
  <si>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</si>
  <si>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</si>
  <si>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</si>
  <si>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</si>
  <si>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</si>
  <si>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</si>
  <si>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</si>
  <si>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</si>
  <si>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</si>
  <si>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</si>
  <si>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</si>
  <si>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</si>
  <si>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</si>
  <si>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</si>
  <si>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</si>
  <si>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</si>
  <si>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</si>
  <si>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</si>
  <si>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</si>
  <si>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</si>
  <si>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</si>
  <si>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</si>
  <si>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</si>
  <si>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</si>
  <si>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</si>
  <si>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</si>
  <si>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</si>
  <si>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</si>
  <si>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</si>
  <si>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</si>
  <si>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</si>
  <si>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</si>
  <si>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</si>
  <si>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</si>
  <si>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</si>
  <si>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</si>
  <si>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</si>
  <si>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</si>
  <si>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</si>
  <si>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</si>
  <si>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</si>
  <si>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</si>
  <si>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</si>
  <si>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</si>
  <si>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</si>
  <si>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</si>
  <si>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</si>
  <si>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</si>
  <si>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</si>
  <si>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</si>
  <si>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</si>
  <si>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</si>
  <si>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</si>
  <si>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</si>
  <si>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</si>
  <si>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</si>
  <si>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</si>
  <si>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</si>
  <si>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</si>
  <si>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</si>
  <si>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</si>
  <si>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</si>
  <si>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</si>
  <si>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</si>
  <si>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</si>
  <si>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</si>
  <si>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</si>
  <si>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</si>
  <si>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</si>
  <si>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</si>
  <si>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</si>
  <si>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</si>
  <si>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</si>
  <si>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</si>
  <si>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</si>
  <si>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</si>
  <si>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</si>
  <si>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</si>
  <si>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</si>
  <si>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</si>
  <si>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</si>
  <si>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</si>
  <si>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</si>
  <si>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</si>
  <si>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</si>
  <si>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</si>
  <si>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</si>
  <si>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</si>
  <si>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</si>
  <si>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</si>
  <si>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</si>
  <si>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</si>
  <si>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</si>
  <si>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</si>
  <si>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</si>
  <si>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</si>
  <si>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</si>
  <si>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</si>
  <si>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</si>
  <si>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</si>
  <si>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</si>
  <si>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</si>
  <si>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</si>
  <si>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</si>
  <si>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</si>
  <si>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</si>
  <si>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</si>
  <si>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</si>
  <si>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</si>
  <si>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</si>
  <si>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</si>
  <si>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</si>
  <si>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</si>
  <si>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</si>
  <si>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</si>
  <si>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</si>
  <si>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</si>
  <si>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</si>
  <si>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</si>
  <si>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</si>
  <si>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</si>
  <si>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</si>
  <si>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</si>
  <si>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</si>
  <si>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</si>
  <si>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</si>
  <si>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</si>
  <si>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</si>
  <si>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</si>
  <si>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</si>
  <si>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</si>
  <si>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</si>
  <si>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</si>
  <si>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</si>
  <si>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</si>
  <si>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</si>
  <si>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</si>
  <si>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</si>
  <si>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</si>
  <si>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</si>
  <si>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</si>
  <si>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</si>
  <si>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</si>
  <si>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</si>
  <si>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</si>
  <si>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</si>
  <si>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</si>
  <si>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</si>
  <si>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</si>
  <si>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</si>
  <si>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</si>
  <si>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</si>
  <si>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</si>
  <si>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</si>
  <si>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</si>
  <si>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</si>
  <si>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</si>
  <si>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</si>
  <si>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</si>
  <si>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</si>
  <si>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</si>
  <si>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</si>
  <si>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</si>
  <si>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</si>
  <si>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</si>
  <si>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</si>
  <si>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</si>
  <si>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</si>
  <si>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</si>
  <si>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</si>
  <si>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</si>
  <si>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</si>
  <si>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</si>
  <si>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</si>
  <si>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</si>
  <si>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</si>
  <si>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</si>
  <si>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</si>
  <si>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</si>
  <si>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</si>
  <si>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</si>
  <si>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</si>
  <si>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</si>
  <si>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</si>
  <si>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</si>
  <si>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</si>
  <si>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</si>
  <si>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</si>
  <si>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</si>
  <si>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</si>
  <si>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</si>
  <si>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</si>
  <si>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</si>
  <si>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</si>
  <si>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</si>
  <si>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</si>
  <si>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</si>
  <si>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</si>
  <si>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</si>
  <si>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</si>
  <si>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</si>
  <si>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</si>
  <si>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</si>
  <si>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</si>
  <si>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</si>
  <si>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</si>
  <si>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</si>
  <si>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</si>
  <si>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</si>
  <si>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</si>
  <si>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</si>
  <si>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</si>
  <si>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</si>
  <si>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</si>
  <si>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</si>
  <si>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</si>
  <si>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</si>
  <si>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</si>
  <si>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</si>
  <si>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</si>
  <si>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</si>
  <si>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</si>
  <si>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</si>
  <si>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</si>
  <si>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</si>
  <si>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</si>
  <si>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</si>
  <si>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</si>
  <si>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</si>
  <si>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</si>
  <si>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</si>
  <si>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</si>
  <si>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</si>
  <si>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</si>
  <si>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</si>
  <si>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</si>
  <si>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</si>
  <si>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</si>
  <si>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</si>
  <si>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</si>
  <si>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</si>
  <si>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</si>
  <si>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</si>
  <si>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</si>
  <si>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</si>
  <si>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</si>
  <si>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</si>
  <si>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</si>
  <si>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</si>
  <si>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</si>
  <si>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</si>
  <si>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</si>
  <si>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</si>
  <si>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</si>
  <si>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</si>
  <si>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</si>
  <si>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</si>
  <si>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</si>
  <si>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</si>
  <si>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</si>
  <si>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</si>
  <si>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</si>
  <si>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</si>
  <si>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</si>
  <si>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</si>
  <si>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</si>
  <si>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</si>
  <si>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</si>
  <si>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</si>
  <si>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</si>
  <si>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</si>
  <si>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</si>
  <si>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</si>
  <si>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</si>
  <si>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</si>
  <si>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</si>
  <si>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</si>
  <si>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</si>
  <si>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</si>
  <si>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</si>
  <si>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</si>
  <si>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</si>
  <si>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</si>
  <si>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</si>
  <si>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</si>
  <si>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</si>
  <si>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</si>
  <si>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</si>
  <si>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</si>
  <si>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</si>
  <si>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</si>
  <si>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</si>
  <si>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</si>
  <si>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</si>
  <si>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</si>
  <si>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</si>
  <si>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</si>
  <si>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</si>
  <si>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</si>
  <si>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</si>
  <si>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</si>
  <si>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</si>
  <si>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</si>
  <si>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</si>
  <si>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</si>
  <si>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</si>
  <si>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</si>
  <si>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</si>
  <si>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</si>
  <si>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</si>
  <si>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</si>
  <si>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</si>
  <si>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</si>
  <si>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</si>
  <si>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</si>
  <si>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</si>
  <si>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</si>
  <si>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</si>
  <si>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</si>
  <si>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</si>
  <si>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</si>
  <si>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</si>
  <si>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</si>
  <si>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</si>
  <si>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</si>
  <si>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</si>
  <si>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</si>
  <si>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</si>
  <si>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</si>
  <si>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</si>
  <si>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</si>
  <si>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</si>
  <si>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</si>
  <si>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</si>
  <si>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</si>
  <si>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</si>
  <si>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</si>
  <si>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</si>
  <si>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</si>
  <si>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</si>
  <si>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</si>
  <si>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</si>
  <si>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</si>
  <si>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</si>
  <si>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</si>
  <si>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</si>
  <si>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</si>
  <si>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</si>
  <si>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</si>
  <si>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</si>
  <si>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</si>
  <si>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</si>
  <si>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</si>
  <si>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</si>
  <si>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</si>
  <si>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</si>
  <si>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</si>
  <si>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</si>
  <si>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</si>
  <si>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</si>
  <si>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</si>
  <si>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</si>
  <si>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</si>
  <si>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</si>
  <si>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</si>
  <si>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</si>
  <si>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</si>
  <si>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</si>
  <si>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</si>
  <si>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</si>
  <si>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</si>
  <si>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</si>
  <si>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</si>
  <si>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</si>
  <si>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</si>
  <si>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</si>
  <si>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</si>
  <si>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</si>
  <si>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</si>
  <si>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</si>
  <si>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</si>
  <si>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</si>
  <si>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</si>
  <si>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</si>
  <si>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</si>
  <si>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</si>
  <si>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</si>
  <si>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</si>
  <si>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</si>
  <si>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</si>
  <si>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</si>
  <si>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</si>
  <si>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</si>
  <si>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</si>
  <si>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</si>
  <si>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</si>
  <si>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</si>
  <si>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</si>
  <si>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</si>
  <si>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</si>
  <si>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</si>
  <si>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</si>
  <si>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</si>
  <si>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</si>
  <si>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</si>
  <si>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</si>
  <si>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</si>
  <si>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</si>
  <si>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</si>
  <si>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</si>
  <si>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</si>
  <si>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</si>
  <si>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</si>
  <si>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</si>
  <si>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</si>
  <si>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</si>
  <si>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</si>
  <si>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</si>
  <si>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</si>
  <si>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</si>
  <si>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</si>
  <si>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</si>
  <si>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</si>
  <si>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</si>
  <si>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</si>
  <si>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</si>
  <si>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</si>
  <si>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</si>
  <si>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</si>
  <si>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</si>
  <si>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</si>
  <si>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</si>
  <si>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</si>
  <si>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</si>
  <si>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</si>
  <si>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</si>
  <si>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</si>
  <si>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</si>
  <si>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</si>
  <si>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</si>
  <si>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</si>
  <si>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</si>
  <si>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</si>
  <si>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</si>
  <si>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</si>
  <si>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</si>
  <si>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</si>
  <si>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</si>
  <si>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</si>
  <si>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</si>
  <si>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</si>
  <si>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</si>
  <si>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</si>
  <si>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</si>
  <si>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</si>
  <si>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</si>
  <si>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</si>
  <si>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</si>
  <si>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</si>
  <si>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</si>
  <si>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</si>
  <si>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</si>
  <si>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</si>
  <si>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</si>
  <si>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</si>
  <si>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</si>
  <si>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</si>
  <si>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</si>
  <si>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</si>
  <si>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</si>
  <si>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</si>
  <si>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</si>
  <si>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</si>
  <si>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</si>
  <si>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</si>
  <si>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</si>
  <si>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</si>
  <si>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</si>
  <si>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</si>
  <si>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</si>
  <si>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</si>
  <si>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</si>
  <si>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</si>
  <si>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</si>
  <si>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</si>
  <si>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</si>
  <si>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</si>
  <si>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</si>
  <si>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</si>
  <si>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</si>
  <si>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</si>
  <si>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</si>
  <si>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</si>
  <si>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</si>
  <si>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</si>
  <si>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</si>
  <si>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</si>
  <si>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</si>
  <si>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</si>
  <si>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</si>
  <si>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</si>
  <si>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</si>
  <si>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</si>
  <si>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</si>
  <si>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</si>
  <si>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</si>
  <si>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</si>
  <si>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</si>
  <si>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</si>
  <si>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</si>
  <si>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</si>
  <si>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</si>
  <si>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</si>
  <si>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</si>
  <si>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</si>
  <si>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</si>
  <si>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</si>
  <si>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</si>
  <si>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</si>
  <si>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</si>
  <si>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</si>
  <si>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</si>
  <si>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</si>
  <si>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</si>
  <si>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</si>
  <si>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</si>
  <si>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</si>
  <si>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</si>
  <si>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</si>
  <si>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</si>
  <si>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</si>
  <si>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</si>
  <si>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</si>
  <si>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</si>
  <si>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</si>
  <si>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</si>
  <si>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</si>
  <si>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</si>
  <si>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</si>
  <si>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</si>
  <si>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</si>
  <si>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</si>
  <si>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</si>
  <si>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</si>
  <si>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</si>
  <si>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</si>
  <si>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</si>
  <si>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</si>
  <si>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</si>
  <si>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</si>
  <si>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</si>
  <si>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</si>
  <si>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</si>
  <si>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</si>
  <si>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</si>
  <si>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</si>
  <si>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</si>
  <si>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</si>
  <si>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</si>
  <si>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</si>
  <si>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</si>
  <si>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</si>
  <si>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</si>
  <si>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</si>
  <si>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</si>
  <si>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</si>
  <si>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</si>
  <si>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</si>
  <si>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</si>
  <si>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</si>
  <si>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</si>
  <si>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</si>
  <si>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</si>
  <si>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</si>
  <si>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</si>
  <si>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</si>
  <si>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</si>
  <si>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</si>
  <si>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</si>
  <si>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</si>
  <si>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</si>
  <si>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</si>
  <si>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</si>
  <si>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</si>
  <si>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</si>
  <si>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</si>
  <si>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</si>
  <si>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</si>
  <si>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</si>
  <si>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</si>
  <si>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</si>
  <si>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</si>
  <si>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</si>
  <si>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</si>
  <si>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</si>
  <si>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</si>
  <si>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</si>
  <si>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</si>
  <si>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</si>
  <si>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</si>
  <si>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</si>
  <si>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</si>
  <si>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</si>
  <si>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</si>
  <si>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</si>
  <si>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</si>
  <si>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</si>
  <si>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</si>
  <si>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</si>
  <si>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</si>
  <si>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</si>
  <si>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</si>
  <si>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</si>
  <si>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</si>
  <si>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</si>
  <si>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</si>
  <si>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</si>
  <si>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</si>
  <si>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</si>
  <si>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</si>
  <si>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</si>
  <si>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</si>
  <si>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</si>
  <si>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</si>
  <si>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</si>
  <si>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</si>
  <si>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</si>
  <si>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</si>
  <si>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</si>
  <si>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</si>
  <si>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</si>
  <si>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</si>
  <si>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</si>
  <si>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</si>
  <si>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</si>
  <si>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</si>
  <si>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</si>
  <si>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</si>
  <si>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</si>
  <si>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</si>
  <si>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</si>
  <si>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</si>
  <si>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</si>
  <si>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</si>
  <si>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</si>
  <si>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</si>
  <si>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</si>
  <si>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</si>
  <si>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</si>
  <si>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</si>
  <si>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</si>
  <si>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</si>
  <si>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</si>
  <si>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</si>
  <si>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</si>
  <si>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</si>
  <si>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</si>
  <si>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</si>
  <si>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</si>
  <si>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</si>
  <si>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</si>
  <si>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</si>
  <si>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</si>
  <si>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</si>
  <si>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</si>
  <si>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</si>
  <si>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</si>
  <si>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</si>
  <si>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</si>
  <si>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</si>
  <si>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</si>
  <si>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</si>
  <si>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</si>
  <si>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</si>
  <si>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</si>
  <si>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</si>
  <si>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</si>
  <si>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</si>
  <si>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</si>
  <si>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</si>
  <si>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</si>
  <si>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</si>
  <si>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</si>
  <si>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</si>
  <si>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</si>
  <si>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</si>
  <si>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</si>
  <si>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</si>
  <si>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</si>
  <si>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</si>
  <si>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</si>
  <si>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</si>
  <si>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</si>
  <si>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</si>
  <si>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</si>
  <si>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</si>
  <si>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</si>
  <si>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</si>
  <si>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</si>
  <si>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</si>
  <si>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</si>
  <si>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</si>
  <si>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</si>
  <si>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</si>
  <si>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</si>
  <si>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</si>
  <si>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</si>
  <si>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</si>
  <si>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</si>
  <si>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</si>
  <si>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</si>
  <si>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</si>
  <si>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</si>
  <si>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</si>
  <si>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</si>
  <si>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</si>
  <si>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</si>
  <si>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</si>
  <si>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</si>
  <si>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</si>
  <si>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</si>
  <si>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</si>
  <si>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</si>
  <si>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</si>
  <si>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</si>
  <si>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</si>
  <si>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</si>
  <si>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</si>
  <si>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</si>
  <si>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</si>
  <si>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</si>
  <si>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</si>
  <si>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</si>
  <si>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</si>
  <si>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</si>
  <si>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</si>
  <si>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</si>
  <si>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</si>
  <si>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</si>
  <si>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</si>
  <si>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</si>
  <si>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</si>
  <si>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</si>
  <si>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</si>
  <si>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</si>
  <si>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</si>
  <si>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</si>
  <si>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</si>
  <si>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</si>
  <si>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</si>
  <si>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</si>
  <si>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</si>
  <si>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</si>
  <si>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</si>
  <si>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</si>
  <si>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</si>
  <si>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</si>
  <si>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</si>
  <si>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</si>
  <si>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</si>
  <si>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</si>
  <si>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</si>
  <si>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</si>
  <si>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</si>
  <si>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</si>
  <si>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</si>
  <si>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</si>
  <si>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</si>
  <si>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</si>
  <si>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</si>
  <si>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</si>
  <si>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</si>
  <si>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</si>
  <si>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</si>
  <si>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</si>
  <si>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</si>
  <si>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</si>
  <si>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</si>
  <si>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</si>
  <si>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</si>
  <si>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</si>
  <si>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</si>
  <si>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</si>
  <si>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</si>
  <si>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</si>
  <si>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</si>
  <si>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</si>
  <si>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</si>
  <si>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</si>
  <si>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</si>
  <si>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</si>
  <si>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</si>
  <si>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</si>
  <si>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</si>
  <si>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</si>
  <si>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</si>
  <si>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</si>
  <si>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</si>
  <si>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</si>
  <si>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</si>
  <si>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</si>
  <si>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</si>
  <si>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</si>
  <si>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</si>
  <si>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</si>
  <si>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</si>
  <si>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</si>
  <si>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</si>
  <si>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</si>
  <si>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</si>
  <si>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</si>
  <si>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</si>
  <si>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</si>
  <si>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</si>
  <si>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</si>
  <si>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</si>
  <si>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</si>
  <si>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</si>
  <si>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</si>
  <si>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</si>
  <si>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</si>
  <si>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</si>
  <si>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</si>
  <si>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</si>
  <si>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</si>
  <si>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</si>
  <si>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</si>
  <si>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</si>
  <si>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</si>
  <si>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</si>
  <si>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</si>
  <si>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</si>
  <si>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</si>
  <si>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</si>
  <si>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</si>
  <si>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</si>
  <si>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</si>
  <si>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</si>
  <si>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</si>
  <si>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</si>
  <si>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</si>
  <si>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</si>
  <si>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</si>
  <si>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</si>
  <si>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</si>
  <si>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</si>
  <si>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</si>
  <si>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</si>
  <si>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</si>
  <si>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</si>
  <si>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</si>
  <si>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</si>
  <si>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</si>
  <si>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</si>
  <si>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</si>
  <si>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</si>
  <si>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</si>
  <si>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</si>
  <si>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</si>
  <si>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</si>
  <si>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</si>
  <si>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</si>
  <si>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</si>
  <si>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</si>
  <si>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</si>
  <si>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</si>
  <si>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</si>
  <si>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</si>
  <si>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</si>
  <si>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</si>
  <si>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</si>
  <si>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</si>
  <si>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</si>
  <si>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</si>
  <si>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</si>
  <si>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</si>
  <si>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</si>
  <si>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</si>
  <si>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</si>
  <si>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</si>
  <si>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</si>
  <si>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</si>
  <si>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</si>
  <si>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</si>
  <si>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</si>
  <si>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</si>
  <si>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</si>
  <si>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</si>
  <si>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</si>
  <si>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</si>
  <si>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</si>
  <si>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</si>
  <si>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</si>
  <si>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</si>
  <si>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</si>
  <si>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</si>
  <si>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</si>
  <si>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</si>
  <si>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</si>
  <si>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</si>
  <si>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</si>
  <si>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</si>
  <si>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</si>
  <si>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</si>
  <si>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</si>
  <si>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</si>
  <si>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</si>
  <si>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</si>
  <si>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</si>
  <si>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</si>
  <si>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</si>
  <si>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</si>
  <si>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</si>
  <si>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</si>
  <si>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</si>
  <si>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</si>
  <si>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</si>
  <si>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</si>
  <si>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</si>
  <si>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</si>
  <si>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</si>
  <si>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</si>
  <si>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</si>
  <si>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</si>
  <si>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</si>
  <si>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</si>
  <si>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</si>
  <si>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</si>
  <si>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</si>
  <si>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</si>
  <si>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</si>
  <si>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</si>
  <si>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</si>
  <si>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</si>
  <si>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</si>
  <si>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</si>
  <si>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</si>
  <si>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</si>
  <si>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</si>
  <si>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</si>
  <si>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</si>
  <si>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</si>
  <si>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</si>
  <si>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</si>
  <si>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</si>
  <si>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</si>
  <si>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</si>
  <si>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</si>
  <si>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</si>
  <si>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</si>
  <si>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</si>
  <si>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</si>
  <si>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</si>
  <si>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</si>
  <si>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</si>
  <si>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</si>
  <si>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</si>
  <si>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</si>
  <si>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</si>
  <si>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</si>
  <si>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</si>
  <si>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</si>
  <si>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</si>
  <si>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</si>
  <si>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</si>
  <si>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</si>
  <si>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</si>
  <si>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</si>
  <si>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</si>
  <si>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</si>
  <si>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</si>
  <si>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</si>
  <si>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</si>
  <si>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</si>
  <si>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</si>
  <si>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</si>
  <si>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</si>
  <si>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</si>
  <si>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</si>
  <si>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</si>
  <si>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</si>
  <si>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</si>
  <si>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</si>
  <si>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</si>
  <si>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</si>
  <si>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</si>
  <si>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</si>
  <si>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</si>
  <si>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</si>
  <si>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</si>
  <si>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</si>
  <si>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</si>
  <si>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</si>
  <si>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</si>
  <si>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</si>
  <si>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</si>
  <si>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</si>
  <si>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</si>
  <si>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</si>
  <si>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</si>
  <si>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</si>
  <si>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</si>
  <si>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</si>
  <si>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</si>
  <si>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</si>
  <si>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</si>
  <si>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</si>
  <si>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</si>
  <si>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</si>
  <si>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</si>
  <si>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</si>
  <si>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</si>
  <si>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</si>
  <si>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</si>
  <si>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</si>
  <si>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</si>
  <si>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</si>
  <si>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</si>
  <si>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</si>
  <si>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</si>
  <si>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</si>
  <si>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</si>
  <si>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</si>
  <si>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</si>
  <si>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</si>
  <si>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</si>
  <si>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</si>
  <si>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</si>
  <si>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</si>
  <si>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</si>
  <si>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</si>
  <si>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</si>
  <si>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</si>
  <si>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</si>
  <si>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</si>
  <si>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</si>
  <si>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</si>
  <si>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</si>
  <si>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</si>
  <si>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</si>
  <si>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</si>
  <si>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</si>
  <si>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</si>
  <si>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</si>
  <si>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</si>
  <si>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</si>
  <si>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</si>
  <si>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</si>
  <si>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</si>
  <si>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</si>
  <si>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</si>
  <si>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</si>
  <si>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</si>
  <si>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</si>
  <si>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</si>
  <si>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</si>
  <si>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</si>
  <si>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</si>
  <si>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</si>
  <si>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</si>
  <si>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</si>
  <si>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</si>
  <si>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</si>
  <si>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</si>
  <si>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</si>
  <si>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</si>
  <si>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</si>
  <si>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</si>
  <si>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</si>
  <si>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</si>
  <si>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</si>
  <si>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</si>
  <si>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</si>
  <si>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</si>
  <si>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</si>
  <si>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</si>
  <si>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</si>
  <si>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</si>
  <si>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</si>
  <si>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</si>
  <si>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</si>
  <si>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</si>
  <si>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</si>
  <si>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</si>
  <si>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</si>
  <si>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</si>
  <si>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</si>
  <si>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</si>
  <si>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</si>
  <si>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</si>
  <si>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</si>
  <si>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</si>
  <si>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</si>
  <si>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</si>
  <si>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</si>
  <si>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</si>
  <si>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</si>
  <si>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</si>
  <si>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</si>
  <si>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</si>
  <si>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</si>
  <si>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</si>
  <si>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</si>
  <si>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</si>
  <si>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</si>
  <si>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</si>
  <si>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</si>
  <si>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</si>
  <si>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</si>
  <si>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</si>
  <si>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</si>
  <si>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</si>
  <si>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</si>
  <si>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</si>
  <si>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</si>
  <si>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</si>
  <si>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</si>
  <si>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</si>
  <si>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</si>
  <si>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</si>
  <si>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</si>
  <si>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</si>
  <si>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</si>
  <si>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</si>
  <si>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</si>
  <si>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</si>
  <si>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</si>
  <si>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</si>
  <si>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</si>
  <si>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</si>
  <si>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</si>
  <si>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</si>
  <si>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</si>
  <si>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</si>
  <si>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</si>
  <si>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</si>
  <si>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</si>
  <si>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</si>
  <si>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</si>
  <si>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</si>
  <si>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</si>
  <si>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</si>
  <si>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</si>
  <si>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</si>
  <si>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</si>
  <si>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</si>
  <si>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</si>
  <si>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</si>
  <si>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</si>
  <si>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</si>
  <si>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</si>
  <si>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</si>
  <si>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</si>
  <si>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</si>
  <si>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</si>
  <si>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</si>
  <si>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</si>
  <si>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</si>
  <si>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</si>
  <si>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</si>
  <si>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</si>
  <si>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</si>
  <si>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</si>
  <si>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</si>
  <si>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</si>
  <si>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</si>
  <si>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</si>
  <si>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</si>
  <si>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</si>
  <si>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</si>
  <si>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</si>
  <si>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</si>
  <si>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</si>
  <si>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</si>
  <si>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</si>
  <si>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</si>
  <si>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</si>
  <si>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</si>
  <si>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</si>
  <si>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</si>
  <si>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</si>
  <si>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</si>
  <si>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</si>
  <si>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</si>
  <si>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</si>
  <si>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</si>
  <si>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</si>
  <si>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</si>
  <si>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</si>
  <si>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</si>
  <si>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</si>
  <si>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</si>
  <si>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</si>
  <si>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</si>
  <si>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</si>
  <si>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</si>
  <si>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</si>
  <si>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</si>
  <si>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</si>
  <si>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</si>
  <si>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</si>
  <si>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</si>
  <si>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</si>
  <si>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</si>
  <si>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</si>
  <si>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</si>
  <si>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</si>
  <si>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</si>
  <si>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</si>
  <si>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</si>
  <si>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</si>
  <si>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</si>
  <si>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</si>
  <si>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</si>
  <si>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</si>
  <si>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</si>
  <si>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</si>
  <si>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</si>
  <si>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</si>
  <si>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</si>
  <si>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</si>
  <si>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</si>
  <si>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</si>
  <si>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</si>
  <si>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</si>
  <si>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</si>
  <si>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</si>
  <si>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</si>
  <si>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</si>
  <si>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</si>
  <si>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</si>
  <si>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</si>
  <si>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</si>
  <si>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</si>
  <si>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</si>
  <si>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</si>
  <si>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</si>
  <si>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</si>
  <si>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</si>
  <si>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</si>
  <si>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</si>
  <si>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</si>
  <si>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</si>
  <si>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</si>
  <si>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</si>
  <si>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</si>
  <si>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</si>
  <si>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</si>
  <si>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</si>
  <si>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</si>
  <si>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</si>
  <si>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</si>
  <si>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</si>
  <si>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</si>
  <si>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</si>
  <si>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</si>
  <si>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</si>
  <si>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</si>
  <si>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</si>
  <si>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</si>
  <si>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</si>
  <si>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</si>
  <si>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</si>
  <si>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</si>
  <si>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</si>
  <si>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</si>
  <si>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</si>
  <si>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</si>
  <si>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</si>
  <si>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</si>
  <si>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</si>
  <si>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</si>
  <si>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</si>
  <si>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</si>
  <si>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</si>
  <si>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</si>
  <si>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</si>
  <si>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</si>
  <si>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</si>
  <si>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</si>
  <si>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</si>
  <si>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</si>
  <si>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</si>
  <si>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</si>
  <si>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</si>
  <si>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</si>
  <si>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</si>
  <si>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</si>
  <si>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</si>
  <si>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</si>
  <si>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</si>
  <si>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</si>
  <si>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</si>
  <si>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</si>
  <si>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</si>
  <si>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</si>
  <si>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</si>
  <si>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</si>
  <si>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</si>
  <si>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</si>
  <si>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</si>
  <si>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</si>
  <si>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</si>
  <si>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</si>
  <si>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</si>
  <si>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</si>
  <si>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</si>
  <si>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</si>
  <si>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</si>
  <si>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</si>
  <si>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</si>
  <si>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</si>
  <si>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</si>
  <si>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</si>
  <si>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</si>
  <si>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</si>
  <si>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</si>
  <si>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</si>
  <si>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</si>
  <si>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</si>
  <si>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</si>
  <si>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</si>
  <si>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</si>
  <si>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</si>
  <si>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</si>
  <si>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</si>
  <si>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</si>
  <si>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</si>
  <si>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</si>
  <si>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</si>
  <si>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</si>
  <si>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</si>
  <si>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</si>
  <si>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</si>
  <si>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</si>
  <si>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</si>
  <si>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</si>
  <si>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</si>
  <si>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</si>
  <si>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</si>
  <si>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</si>
  <si>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</si>
  <si>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</si>
  <si>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</si>
  <si>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</si>
  <si>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</si>
  <si>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</si>
  <si>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</si>
  <si>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</si>
  <si>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</si>
  <si>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</si>
  <si>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</si>
  <si>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</si>
  <si>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</si>
  <si>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</si>
  <si>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</si>
  <si>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</si>
  <si>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</si>
  <si>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</si>
  <si>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</si>
  <si>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</si>
  <si>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</si>
  <si>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</si>
  <si>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</si>
  <si>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</si>
  <si>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</si>
  <si>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</si>
  <si>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</si>
  <si>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</si>
  <si>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</si>
  <si>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</si>
  <si>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</si>
  <si>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</si>
  <si>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</si>
  <si>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</si>
  <si>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</si>
  <si>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</si>
  <si>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</si>
  <si>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</si>
  <si>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</si>
  <si>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</si>
  <si>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</si>
  <si>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</si>
  <si>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</si>
  <si>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</si>
  <si>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</si>
  <si>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</si>
  <si>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</si>
  <si>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</si>
  <si>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</si>
  <si>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</si>
  <si>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</si>
  <si>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</si>
  <si>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</si>
  <si>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</si>
  <si>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</si>
  <si>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</si>
  <si>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</si>
  <si>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</si>
  <si>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</si>
  <si>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</si>
  <si>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</si>
  <si>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</si>
  <si>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</si>
  <si>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</si>
  <si>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</si>
  <si>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</si>
  <si>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</si>
  <si>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</si>
  <si>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</si>
  <si>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</si>
  <si>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</si>
  <si>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</si>
  <si>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</si>
  <si>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</si>
  <si>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</si>
  <si>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</si>
  <si>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</si>
  <si>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</si>
  <si>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</si>
  <si>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</si>
  <si>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</si>
  <si>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</si>
  <si>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</si>
  <si>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</si>
  <si>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</si>
  <si>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</si>
  <si>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</si>
  <si>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</si>
  <si>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</si>
  <si>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</si>
  <si>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</si>
  <si>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</si>
  <si>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</si>
  <si>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</si>
  <si>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</si>
  <si>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</si>
  <si>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</si>
  <si>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</si>
  <si>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</si>
  <si>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</si>
  <si>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</si>
  <si>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</si>
  <si>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</si>
  <si>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</si>
  <si>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</si>
  <si>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</si>
  <si>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</si>
  <si>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</si>
  <si>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</si>
  <si>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</si>
  <si>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</si>
  <si>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</si>
  <si>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</si>
  <si>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</si>
  <si>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</si>
  <si>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</si>
  <si>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</si>
  <si>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</si>
  <si>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</si>
  <si>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</si>
  <si>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</si>
  <si>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</si>
  <si>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</si>
  <si>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</si>
  <si>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</si>
  <si>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</si>
  <si>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</si>
  <si>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</si>
  <si>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</si>
  <si>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</si>
  <si>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</si>
  <si>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</si>
  <si>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</si>
  <si>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</si>
  <si>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</si>
  <si>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</si>
  <si>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</si>
  <si>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</si>
  <si>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</si>
  <si>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</si>
  <si>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</si>
  <si>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</si>
  <si>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</si>
  <si>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</si>
  <si>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</si>
  <si>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</si>
  <si>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</si>
  <si>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</si>
  <si>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</si>
  <si>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</si>
  <si>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</si>
  <si>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</si>
  <si>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</si>
  <si>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</si>
  <si>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</si>
  <si>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</si>
  <si>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</si>
  <si>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</si>
  <si>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</si>
  <si>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</si>
  <si>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</si>
  <si>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</si>
  <si>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</si>
  <si>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</si>
  <si>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</si>
  <si>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</si>
  <si>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</si>
  <si>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</si>
  <si>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</si>
  <si>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</si>
  <si>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</si>
  <si>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</si>
  <si>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</si>
  <si>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</si>
  <si>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</si>
  <si>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</si>
  <si>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</si>
  <si>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</si>
  <si>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</si>
  <si>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</si>
  <si>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</si>
  <si>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</si>
  <si>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</si>
  <si>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</si>
  <si>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</si>
  <si>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</si>
  <si>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</si>
  <si>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</si>
  <si>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</si>
  <si>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</si>
  <si>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</si>
  <si>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</si>
  <si>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</si>
  <si>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</si>
  <si>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</si>
  <si>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</si>
  <si>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</si>
  <si>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</si>
  <si>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</si>
  <si>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</si>
  <si>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</si>
  <si>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</si>
  <si>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</si>
  <si>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</si>
  <si>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</si>
  <si>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</si>
  <si>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</si>
  <si>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</si>
  <si>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</si>
  <si>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</si>
  <si>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</si>
  <si>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</si>
  <si>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</si>
  <si>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</si>
  <si>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</si>
  <si>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</si>
  <si>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</si>
  <si>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</si>
  <si>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</si>
  <si>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</si>
  <si>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</si>
  <si>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</si>
  <si>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</si>
  <si>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</si>
  <si>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</si>
  <si>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</si>
  <si>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</si>
  <si>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</si>
  <si>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</si>
  <si>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</si>
  <si>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</si>
  <si>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</si>
  <si>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</si>
  <si>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</si>
  <si>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</si>
  <si>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</si>
  <si>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</si>
  <si>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</si>
  <si>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</si>
  <si>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</si>
  <si>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</si>
  <si>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</si>
  <si>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</si>
  <si>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</si>
  <si>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</si>
  <si>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</si>
  <si>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</si>
  <si>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</si>
  <si>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</si>
  <si>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</si>
  <si>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</si>
  <si>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</si>
  <si>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</si>
  <si>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</si>
  <si>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</si>
  <si>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</si>
  <si>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</si>
  <si>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</si>
  <si>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</si>
  <si>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</si>
  <si>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</si>
  <si>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</si>
  <si>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</si>
  <si>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</si>
  <si>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</si>
  <si>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</si>
  <si>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</si>
  <si>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</si>
  <si>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</si>
  <si>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</si>
  <si>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</si>
  <si>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</si>
  <si>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</si>
  <si>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</si>
  <si>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</si>
  <si>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</si>
  <si>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</si>
  <si>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</si>
  <si>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</si>
  <si>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</si>
  <si>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</si>
  <si>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</si>
  <si>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</si>
  <si>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</si>
  <si>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</si>
  <si>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</si>
  <si>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</si>
  <si>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</si>
  <si>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</si>
  <si>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</si>
  <si>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</si>
  <si>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</si>
  <si>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</si>
  <si>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</si>
  <si>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</si>
  <si>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</si>
  <si>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</si>
  <si>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</si>
  <si>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</si>
  <si>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</si>
  <si>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</si>
  <si>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</si>
  <si>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</si>
  <si>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</si>
  <si>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</si>
  <si>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</si>
  <si>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</si>
  <si>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</si>
  <si>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</si>
  <si>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</si>
  <si>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</si>
  <si>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</si>
  <si>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</si>
  <si>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</si>
  <si>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</si>
  <si>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</si>
  <si>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</si>
  <si>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</si>
  <si>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</si>
  <si>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</si>
  <si>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</si>
  <si>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</si>
  <si>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</si>
  <si>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</si>
  <si>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</si>
  <si>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</si>
  <si>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</si>
  <si>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</si>
  <si>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</si>
  <si>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</si>
  <si>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</si>
  <si>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</si>
  <si>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</si>
  <si>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</si>
  <si>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</si>
  <si>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</si>
  <si>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</si>
  <si>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</si>
  <si>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</si>
  <si>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</si>
  <si>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</si>
  <si>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</si>
  <si>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</si>
  <si>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</si>
  <si>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</si>
  <si>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</si>
  <si>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</si>
  <si>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</si>
  <si>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</si>
  <si>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</si>
  <si>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</si>
  <si>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</si>
  <si>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</si>
  <si>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</si>
  <si>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</si>
  <si>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</si>
  <si>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</si>
  <si>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</si>
  <si>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</si>
  <si>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</si>
  <si>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</si>
  <si>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</si>
  <si>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</si>
  <si>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</si>
  <si>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</si>
  <si>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</si>
  <si>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</si>
  <si>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</si>
  <si>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</si>
  <si>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</si>
  <si>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</si>
  <si>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</si>
  <si>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</si>
  <si>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</si>
  <si>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</si>
  <si>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</si>
  <si>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</si>
  <si>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</si>
  <si>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</si>
  <si>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</si>
  <si>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</si>
  <si>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</si>
  <si>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</si>
  <si>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</si>
  <si>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</si>
  <si>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</si>
  <si>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</si>
  <si>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</si>
  <si>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</si>
  <si>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</si>
  <si>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</si>
  <si>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</si>
  <si>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</si>
  <si>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</si>
  <si>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</si>
  <si>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</si>
  <si>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</si>
  <si>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</si>
  <si>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</si>
  <si>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</si>
  <si>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</si>
  <si>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</si>
  <si>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</si>
  <si>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</si>
  <si>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</si>
  <si>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</si>
  <si>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</si>
  <si>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</si>
  <si>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</si>
  <si>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</si>
  <si>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</si>
  <si>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</si>
  <si>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</si>
  <si>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</si>
  <si>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</si>
  <si>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</si>
  <si>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</si>
  <si>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</si>
  <si>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</si>
  <si>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</si>
  <si>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</si>
  <si>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</si>
  <si>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</si>
  <si>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</si>
  <si>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</si>
  <si>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</si>
  <si>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</si>
  <si>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</si>
  <si>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</si>
  <si>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</si>
  <si>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</si>
  <si>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</si>
  <si>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</si>
  <si>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</si>
  <si>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</si>
  <si>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</si>
  <si>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</si>
  <si>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</si>
  <si>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</si>
  <si>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</si>
  <si>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</si>
  <si>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</si>
  <si>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</si>
  <si>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</si>
  <si>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</si>
  <si>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</si>
  <si>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</si>
  <si>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</si>
  <si>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</si>
  <si>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</si>
  <si>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</si>
  <si>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</si>
  <si>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</si>
  <si>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</si>
  <si>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</si>
  <si>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</si>
  <si>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</si>
  <si>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</si>
  <si>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</si>
  <si>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</si>
  <si>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</si>
  <si>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</si>
  <si>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</si>
  <si>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</si>
  <si>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</si>
  <si>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</si>
  <si>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</si>
  <si>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</si>
  <si>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</si>
  <si>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</si>
  <si>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</si>
  <si>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</si>
  <si>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</si>
  <si>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</si>
  <si>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</si>
  <si>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</si>
  <si>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</si>
  <si>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</si>
  <si>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</si>
  <si>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</si>
  <si>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</si>
  <si>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</si>
  <si>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</si>
  <si>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</si>
  <si>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</si>
  <si>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</si>
  <si>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</si>
  <si>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</si>
  <si>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</si>
  <si>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</si>
  <si>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</si>
  <si>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</si>
  <si>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</si>
  <si>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</si>
  <si>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</si>
  <si>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</si>
  <si>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</si>
  <si>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</si>
  <si>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</si>
  <si>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</si>
  <si>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</si>
  <si>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</si>
  <si>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</si>
  <si>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</si>
  <si>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</si>
  <si>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</si>
  <si>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</si>
  <si>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</si>
  <si>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</si>
  <si>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</si>
  <si>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</si>
  <si>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</si>
  <si>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</si>
  <si>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</si>
  <si>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</si>
  <si>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</si>
  <si>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</si>
  <si>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</si>
  <si>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</si>
  <si>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</si>
  <si>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</si>
  <si>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</si>
  <si>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</si>
  <si>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</si>
  <si>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</si>
  <si>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</si>
  <si>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</si>
  <si>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</si>
  <si>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</si>
  <si>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</si>
  <si>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</si>
  <si>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</si>
  <si>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</si>
  <si>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</si>
  <si>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</si>
  <si>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</si>
  <si>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</si>
  <si>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</si>
  <si>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</si>
  <si>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</si>
  <si>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</si>
  <si>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</si>
  <si>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</si>
  <si>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</si>
  <si>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</si>
  <si>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</si>
  <si>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</si>
  <si>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</si>
  <si>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</si>
  <si>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</si>
  <si>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</si>
  <si>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</si>
  <si>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</si>
  <si>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</si>
  <si>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</si>
  <si>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</si>
  <si>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</si>
  <si>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</si>
  <si>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</si>
  <si>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</si>
  <si>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</si>
  <si>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</si>
  <si>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</si>
  <si>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</si>
  <si>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</si>
  <si>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</si>
  <si>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</si>
  <si>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</si>
  <si>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</si>
  <si>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</si>
  <si>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</si>
  <si>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</si>
  <si>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</si>
  <si>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</si>
  <si>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</si>
  <si>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</si>
  <si>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</si>
  <si>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</si>
  <si>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</si>
  <si>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</si>
  <si>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</si>
  <si>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</si>
  <si>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</si>
  <si>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</si>
  <si>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</si>
  <si>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</si>
  <si>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</si>
  <si>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</si>
  <si>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</si>
  <si>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</si>
  <si>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</si>
  <si>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</si>
  <si>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</si>
  <si>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</si>
  <si>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</si>
  <si>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</si>
  <si>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</si>
  <si>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</si>
  <si>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</si>
  <si>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</si>
  <si>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</si>
  <si>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</si>
  <si>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</si>
  <si>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</si>
  <si>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</si>
  <si>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</si>
  <si>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</si>
  <si>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</si>
  <si>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</si>
  <si>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</si>
  <si>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</si>
  <si>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</si>
  <si>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</si>
  <si>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</si>
  <si>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</si>
  <si>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</si>
  <si>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</si>
  <si>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</si>
  <si>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</si>
  <si>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</si>
  <si>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</si>
  <si>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</si>
  <si>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</si>
  <si>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</si>
  <si>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</si>
  <si>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</si>
  <si>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</si>
  <si>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</si>
  <si>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</si>
  <si>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</si>
  <si>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</si>
  <si>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</si>
  <si>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</si>
  <si>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</si>
  <si>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</si>
  <si>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</si>
  <si>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</si>
  <si>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</si>
  <si>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</si>
  <si>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</si>
  <si>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</si>
  <si>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</si>
  <si>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</si>
  <si>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</si>
  <si>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</si>
  <si>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</si>
  <si>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</si>
  <si>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</si>
  <si>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</si>
  <si>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</si>
  <si>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</si>
  <si>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</si>
  <si>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</si>
  <si>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</si>
  <si>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</si>
  <si>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</si>
  <si>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</si>
  <si>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</si>
  <si>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</si>
  <si>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</si>
  <si>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</si>
  <si>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</si>
  <si>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</si>
  <si>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</si>
  <si>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</si>
  <si>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</si>
  <si>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</si>
  <si>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</si>
  <si>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</si>
  <si>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</si>
  <si>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</si>
  <si>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</si>
  <si>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</si>
  <si>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</si>
  <si>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</si>
  <si>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</si>
  <si>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</si>
  <si>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</si>
  <si>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</si>
  <si>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</si>
  <si>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</si>
  <si>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</si>
  <si>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</si>
  <si>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</si>
  <si>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</si>
  <si>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</si>
  <si>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</si>
  <si>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</si>
  <si>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</si>
  <si>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</si>
  <si>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</si>
  <si>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</si>
  <si>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</si>
  <si>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</si>
  <si>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</si>
  <si>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</si>
  <si>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</si>
  <si>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</si>
  <si>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</si>
  <si>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</si>
  <si>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</si>
  <si>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</si>
  <si>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</si>
  <si>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</si>
  <si>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</si>
  <si>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</si>
  <si>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</si>
  <si>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</si>
  <si>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</si>
  <si>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</si>
  <si>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</si>
  <si>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</si>
  <si>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</si>
  <si>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</si>
  <si>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</si>
  <si>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</si>
  <si>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</si>
  <si>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</si>
  <si>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</si>
  <si>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</si>
  <si>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</si>
  <si>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</si>
  <si>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</si>
  <si>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</si>
  <si>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</si>
  <si>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</si>
  <si>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</si>
  <si>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</si>
  <si>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</si>
  <si>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</si>
  <si>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</si>
  <si>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</si>
  <si>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</si>
  <si>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</si>
  <si>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</si>
  <si>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</si>
  <si>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</si>
  <si>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</si>
  <si>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</si>
  <si>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</si>
  <si>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</si>
  <si>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</si>
  <si>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</si>
  <si>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</si>
  <si>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</si>
  <si>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</si>
  <si>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</si>
  <si>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</si>
  <si>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</si>
  <si>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</si>
  <si>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</si>
  <si>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</si>
  <si>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</si>
  <si>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</si>
  <si>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</si>
  <si>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</si>
  <si>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</si>
  <si>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</si>
  <si>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</si>
  <si>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</si>
  <si>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</si>
  <si>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</si>
  <si>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</si>
  <si>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</si>
  <si>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</si>
  <si>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</si>
  <si>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</si>
  <si>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</si>
  <si>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</si>
  <si>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</si>
  <si>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</si>
  <si>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</si>
  <si>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</si>
  <si>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</si>
  <si>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</si>
  <si>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</si>
  <si>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</si>
  <si>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</si>
  <si>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</si>
  <si>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</si>
  <si>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</si>
  <si>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</si>
  <si>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</si>
  <si>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</si>
  <si>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</si>
  <si>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</si>
  <si>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</si>
  <si>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</si>
  <si>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</si>
  <si>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</si>
  <si>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</si>
  <si>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</si>
  <si>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</si>
  <si>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</si>
  <si>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</si>
  <si>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</si>
  <si>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</si>
  <si>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</si>
  <si>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</si>
  <si>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</si>
  <si>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</si>
  <si>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</si>
  <si>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</si>
  <si>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</si>
  <si>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</si>
  <si>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</si>
  <si>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</si>
  <si>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</si>
  <si>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</si>
  <si>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</si>
  <si>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</si>
  <si>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</si>
  <si>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</si>
  <si>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</si>
  <si>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</si>
  <si>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</si>
  <si>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</si>
  <si>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</si>
  <si>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</si>
  <si>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</si>
  <si>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</si>
  <si>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</si>
  <si>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</si>
  <si>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</si>
  <si>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</si>
  <si>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</si>
  <si>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</si>
  <si>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</si>
  <si>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</si>
  <si>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</si>
  <si>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</si>
  <si>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</si>
  <si>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</si>
  <si>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</si>
  <si>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</si>
  <si>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</si>
  <si>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</si>
  <si>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</si>
  <si>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</si>
  <si>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</si>
  <si>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</si>
  <si>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</si>
  <si>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</si>
  <si>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</si>
  <si>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</si>
  <si>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</si>
  <si>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</si>
  <si>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</si>
  <si>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</si>
  <si>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</si>
  <si>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</si>
  <si>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</si>
  <si>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</si>
  <si>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</si>
  <si>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</si>
  <si>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</si>
  <si>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</si>
  <si>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</si>
  <si>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</si>
  <si>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</si>
  <si>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</si>
  <si>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</si>
  <si>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</si>
  <si>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</si>
  <si>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</si>
  <si>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</si>
  <si>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</si>
  <si>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</si>
  <si>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</si>
  <si>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</si>
  <si>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</si>
  <si>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</si>
  <si>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</si>
  <si>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</si>
  <si>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</si>
  <si>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</si>
  <si>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</si>
  <si>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</si>
  <si>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</si>
  <si>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</si>
  <si>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</si>
  <si>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</si>
  <si>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</si>
  <si>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</si>
  <si>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</si>
  <si>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</si>
  <si>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</si>
  <si>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</si>
  <si>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</si>
  <si>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</si>
  <si>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</si>
  <si>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</si>
  <si>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</si>
  <si>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</si>
  <si>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</si>
  <si>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</si>
  <si>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</si>
  <si>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</si>
  <si>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</si>
  <si>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</si>
  <si>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</si>
  <si>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</si>
  <si>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</si>
  <si>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</si>
  <si>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</si>
  <si>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</si>
  <si>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</si>
  <si>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</si>
  <si>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</si>
  <si>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</si>
  <si>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</si>
  <si>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</si>
  <si>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</si>
  <si>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</si>
  <si>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</si>
  <si>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</si>
  <si>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</si>
  <si>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</si>
  <si>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</si>
  <si>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</si>
  <si>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</si>
  <si>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</si>
  <si>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</si>
  <si>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</si>
  <si>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</si>
  <si>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</si>
  <si>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</si>
  <si>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</si>
  <si>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</si>
  <si>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</si>
  <si>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</si>
  <si>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</si>
  <si>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</si>
  <si>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</si>
  <si>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</si>
  <si>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</si>
  <si>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</si>
  <si>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</si>
  <si>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</si>
  <si>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</si>
  <si>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</si>
  <si>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</si>
  <si>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</si>
  <si>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</si>
  <si>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</si>
  <si>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</si>
  <si>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</si>
  <si>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</si>
  <si>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</si>
  <si>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</si>
  <si>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</si>
  <si>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</si>
  <si>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</si>
  <si>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</si>
  <si>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</si>
  <si>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</si>
  <si>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</si>
  <si>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</si>
  <si>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</si>
  <si>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</si>
  <si>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</si>
  <si>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</si>
  <si>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</si>
  <si>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</si>
  <si>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</si>
  <si>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</si>
  <si>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</si>
  <si>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</si>
  <si>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</si>
  <si>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</si>
  <si>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</si>
  <si>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</si>
  <si>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</si>
  <si>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</si>
  <si>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</si>
  <si>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</si>
  <si>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</si>
  <si>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</si>
  <si>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</si>
  <si>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</si>
  <si>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</si>
  <si>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</si>
  <si>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</si>
  <si>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</si>
  <si>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</si>
  <si>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</si>
  <si>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</si>
  <si>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</si>
  <si>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</si>
  <si>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</si>
  <si>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</si>
  <si>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</si>
  <si>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</si>
  <si>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</si>
  <si>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</si>
  <si>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</si>
  <si>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</si>
  <si>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</si>
  <si>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</si>
  <si>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</si>
  <si>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</si>
  <si>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</si>
  <si>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</si>
  <si>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</si>
  <si>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</si>
  <si>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</si>
  <si>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</si>
  <si>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</si>
  <si>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</si>
  <si>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</si>
  <si>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</si>
  <si>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</si>
  <si>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</si>
  <si>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</si>
  <si>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</si>
  <si>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</si>
  <si>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</si>
  <si>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</si>
  <si>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</si>
  <si>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</si>
  <si>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</si>
  <si>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</si>
  <si>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</si>
  <si>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</si>
  <si>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</si>
  <si>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</si>
  <si>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</si>
  <si>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</si>
  <si>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</si>
  <si>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</si>
  <si>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</si>
  <si>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</si>
  <si>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</si>
  <si>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</si>
  <si>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</si>
  <si>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</si>
  <si>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</si>
  <si>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</si>
  <si>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</si>
  <si>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</si>
  <si>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</si>
  <si>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</si>
  <si>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</si>
  <si>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</si>
  <si>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</si>
  <si>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</si>
  <si>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</si>
  <si>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</si>
  <si>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</si>
  <si>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</si>
  <si>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</si>
  <si>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</si>
  <si>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</si>
  <si>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</si>
  <si>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</si>
  <si>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</si>
  <si>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</si>
  <si>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</si>
  <si>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</si>
  <si>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</si>
  <si>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</si>
  <si>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</si>
  <si>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</si>
  <si>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</si>
  <si>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</si>
  <si>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</si>
  <si>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</si>
  <si>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</si>
  <si>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</si>
  <si>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</si>
  <si>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</si>
  <si>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</si>
  <si>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</si>
  <si>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</si>
  <si>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</si>
  <si>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</si>
  <si>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</si>
  <si>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</si>
  <si>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</si>
  <si>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</si>
  <si>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</si>
  <si>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</si>
  <si>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</si>
  <si>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</si>
  <si>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</si>
  <si>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</si>
  <si>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</si>
  <si>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</si>
  <si>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</si>
  <si>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</si>
  <si>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</si>
  <si>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</si>
  <si>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</si>
  <si>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</si>
  <si>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</si>
  <si>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</si>
  <si>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</si>
  <si>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</si>
  <si>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</si>
  <si>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</si>
  <si>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</si>
  <si>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</si>
  <si>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</si>
  <si>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</si>
  <si>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</si>
  <si>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</si>
  <si>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</si>
  <si>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</si>
  <si>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</si>
  <si>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</si>
  <si>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</si>
  <si>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</si>
  <si>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</si>
  <si>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</si>
  <si>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</si>
  <si>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</si>
  <si>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</si>
  <si>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</si>
  <si>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</si>
  <si>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</si>
  <si>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</si>
  <si>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</si>
  <si>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</si>
  <si>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</si>
  <si>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</si>
  <si>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</si>
  <si>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</si>
  <si>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</si>
  <si>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</si>
  <si>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</si>
  <si>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</si>
  <si>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</si>
  <si>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</si>
  <si>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</si>
  <si>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</si>
  <si>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</si>
  <si>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</si>
  <si>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</si>
  <si>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</si>
  <si>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</si>
  <si>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</si>
  <si>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</si>
  <si>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</si>
  <si>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</si>
  <si>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</si>
  <si>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</si>
  <si>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</si>
  <si>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</si>
  <si>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</si>
  <si>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</si>
  <si>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</si>
  <si>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</si>
  <si>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</si>
  <si>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</si>
  <si>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</si>
  <si>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</si>
  <si>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</si>
  <si>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</si>
  <si>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</si>
  <si>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</si>
  <si>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</si>
  <si>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</si>
  <si>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</si>
  <si>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</si>
  <si>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</si>
  <si>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</si>
  <si>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</si>
  <si>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</si>
  <si>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</si>
  <si>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</si>
  <si>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</si>
  <si>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</si>
  <si>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</si>
  <si>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</si>
  <si>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</si>
  <si>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</si>
  <si>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</si>
  <si>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</si>
  <si>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</si>
  <si>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</si>
  <si>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</si>
  <si>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</si>
  <si>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</si>
  <si>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</si>
  <si>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</si>
  <si>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</si>
  <si>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</si>
  <si>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</si>
  <si>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</si>
  <si>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</si>
  <si>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</si>
  <si>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</si>
  <si>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</si>
  <si>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</si>
  <si>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</si>
  <si>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</si>
  <si>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</si>
  <si>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</si>
  <si>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</si>
  <si>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</si>
  <si>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</si>
  <si>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</si>
  <si>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</si>
  <si>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</si>
  <si>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</si>
  <si>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</si>
  <si>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</si>
  <si>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</si>
  <si>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</si>
  <si>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</si>
  <si>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</si>
  <si>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</si>
  <si>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</si>
  <si>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</si>
  <si>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</si>
  <si>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</si>
  <si>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</si>
  <si>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</si>
  <si>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</si>
  <si>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</si>
  <si>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</si>
  <si>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</si>
  <si>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</si>
  <si>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</si>
  <si>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</si>
  <si>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</si>
  <si>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</si>
  <si>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</si>
  <si>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</si>
  <si>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</si>
  <si>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</si>
  <si>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</si>
  <si>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</si>
  <si>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</si>
  <si>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</si>
  <si>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</si>
  <si>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</si>
  <si>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</si>
  <si>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</si>
  <si>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</si>
  <si>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</si>
  <si>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</si>
  <si>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</si>
  <si>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</si>
  <si>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</si>
  <si>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</si>
  <si>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</si>
  <si>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</si>
  <si>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</si>
  <si>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</si>
  <si>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</si>
  <si>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</si>
  <si>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</si>
  <si>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</si>
  <si>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</si>
  <si>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</si>
  <si>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</si>
  <si>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</si>
  <si>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</si>
  <si>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</si>
  <si>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</si>
  <si>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</si>
  <si>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</si>
  <si>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</si>
  <si>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</si>
  <si>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</si>
  <si>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</si>
  <si>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</si>
  <si>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</si>
  <si>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</si>
  <si>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</si>
  <si>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</si>
  <si>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</si>
  <si>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</si>
  <si>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</si>
  <si>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</si>
  <si>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</si>
  <si>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</si>
  <si>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</si>
  <si>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</si>
  <si>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</si>
  <si>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</si>
  <si>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</si>
  <si>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</si>
  <si>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</si>
  <si>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</si>
  <si>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</si>
  <si>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</si>
  <si>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</si>
  <si>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</si>
  <si>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</si>
  <si>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</si>
  <si>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</si>
  <si>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</si>
  <si>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</si>
  <si>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</si>
  <si>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</si>
  <si>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</si>
  <si>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</si>
  <si>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</si>
  <si>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</si>
  <si>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</si>
  <si>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</si>
  <si>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</si>
  <si>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</si>
  <si>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</si>
  <si>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</si>
  <si>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</si>
  <si>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</si>
  <si>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</si>
  <si>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</si>
  <si>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</si>
  <si>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</si>
  <si>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</si>
  <si>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</si>
  <si>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</si>
  <si>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</si>
  <si>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</si>
  <si>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</si>
  <si>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</si>
  <si>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</si>
  <si>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</si>
  <si>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</si>
  <si>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</si>
  <si>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</si>
  <si>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</si>
  <si>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</si>
  <si>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</si>
  <si>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</si>
  <si>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</si>
  <si>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</si>
  <si>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</si>
  <si>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</si>
  <si>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</si>
  <si>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</si>
  <si>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</si>
  <si>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</si>
  <si>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</si>
  <si>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</si>
  <si>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</si>
  <si>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</si>
  <si>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</si>
  <si>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</si>
  <si>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</si>
  <si>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</si>
  <si>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</si>
  <si>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</si>
  <si>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</si>
  <si>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</si>
  <si>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</si>
  <si>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</si>
  <si>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</si>
  <si>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</si>
  <si>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</si>
  <si>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</si>
  <si>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</si>
  <si>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</si>
  <si>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</si>
  <si>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</si>
  <si>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</si>
  <si>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</si>
  <si>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</si>
  <si>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</si>
  <si>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</si>
  <si>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</si>
  <si>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</si>
  <si>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</si>
  <si>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</si>
  <si>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</si>
  <si>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</si>
  <si>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</si>
  <si>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</si>
  <si>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</si>
  <si>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</si>
  <si>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</si>
  <si>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</si>
  <si>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</si>
  <si>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</si>
  <si>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</si>
  <si>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</si>
  <si>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</si>
  <si>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</si>
  <si>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</si>
  <si>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</si>
  <si>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</si>
  <si>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</si>
  <si>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</si>
  <si>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</si>
  <si>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</si>
  <si>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</si>
  <si>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</si>
  <si>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</si>
  <si>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</si>
  <si>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</si>
  <si>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</si>
  <si>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</si>
  <si>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</si>
  <si>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</si>
  <si>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</si>
  <si>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</si>
  <si>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</si>
  <si>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</si>
  <si>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</si>
  <si>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</si>
  <si>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</si>
  <si>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</si>
  <si>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</si>
  <si>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</si>
  <si>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</si>
  <si>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</si>
  <si>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</si>
  <si>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</si>
  <si>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</si>
  <si>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</si>
  <si>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</si>
  <si>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</si>
  <si>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</si>
  <si>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</si>
  <si>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</si>
  <si>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</si>
  <si>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</si>
  <si>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</si>
  <si>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</si>
  <si>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</si>
  <si>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</si>
  <si>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</si>
  <si>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</si>
  <si>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</si>
  <si>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</si>
  <si>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</si>
  <si>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</si>
  <si>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</si>
  <si>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</si>
  <si>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</si>
  <si>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</si>
  <si>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</si>
  <si>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</si>
  <si>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</si>
  <si>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</si>
  <si>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</si>
  <si>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</si>
  <si>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</si>
  <si>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</si>
  <si>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</si>
  <si>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</si>
  <si>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</si>
  <si>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</si>
  <si>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</si>
  <si>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</si>
  <si>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</si>
  <si>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</si>
  <si>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</si>
  <si>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</si>
  <si>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</si>
  <si>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</si>
  <si>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</si>
  <si>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</si>
  <si>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</si>
  <si>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</si>
  <si>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</si>
  <si>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</si>
  <si>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</si>
  <si>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</si>
  <si>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</si>
  <si>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</si>
  <si>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</si>
  <si>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</si>
  <si>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</si>
  <si>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</si>
  <si>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</si>
  <si>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</si>
  <si>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</si>
  <si>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</si>
  <si>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</si>
  <si>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</si>
  <si>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</si>
  <si>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</si>
  <si>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</si>
  <si>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</si>
  <si>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</si>
  <si>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</si>
  <si>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</si>
  <si>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</si>
  <si>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</si>
  <si>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</si>
  <si>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</si>
  <si>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</si>
  <si>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</si>
  <si>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</si>
  <si>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</si>
  <si>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</si>
  <si>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</si>
  <si>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</si>
  <si>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</si>
  <si>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</si>
  <si>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</si>
  <si>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</si>
  <si>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</si>
  <si>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</si>
  <si>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</si>
  <si>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</si>
  <si>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</si>
  <si>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</si>
  <si>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</si>
  <si>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</si>
  <si>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</si>
  <si>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</si>
  <si>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</si>
  <si>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</si>
  <si>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</si>
  <si>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</si>
  <si>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</si>
  <si>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</si>
  <si>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</si>
  <si>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</si>
  <si>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</si>
  <si>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</si>
  <si>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</si>
  <si>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</si>
  <si>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</si>
  <si>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</si>
  <si>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</si>
  <si>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</si>
  <si>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</si>
  <si>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</si>
  <si>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</si>
  <si>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</si>
  <si>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</si>
  <si>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</si>
  <si>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</si>
  <si>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</si>
  <si>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</si>
  <si>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</si>
  <si>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</si>
  <si>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</si>
  <si>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</si>
  <si>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</si>
  <si>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</si>
  <si>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</si>
  <si>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</si>
  <si>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</si>
  <si>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</si>
  <si>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</si>
  <si>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</si>
  <si>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</si>
  <si>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</si>
  <si>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</si>
  <si>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</si>
  <si>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</si>
  <si>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</si>
  <si>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</si>
  <si>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</si>
  <si>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</si>
  <si>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</si>
  <si>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</si>
  <si>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</si>
  <si>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</si>
  <si>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</si>
  <si>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</si>
  <si>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</si>
  <si>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</si>
  <si>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</si>
  <si>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</si>
  <si>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</si>
  <si>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</si>
  <si>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</si>
  <si>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</si>
  <si>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</si>
  <si>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</si>
  <si>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</si>
  <si>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</si>
  <si>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</si>
  <si>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</si>
  <si>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</si>
  <si>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</si>
  <si>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</si>
  <si>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</si>
  <si>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</si>
  <si>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</si>
  <si>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</si>
  <si>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</si>
  <si>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</si>
  <si>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</si>
  <si>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</si>
  <si>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</si>
  <si>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</si>
  <si>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</si>
  <si>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</si>
  <si>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</si>
  <si>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</si>
  <si>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</si>
  <si>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</si>
  <si>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</si>
  <si>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</si>
  <si>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</si>
  <si>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</si>
  <si>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</si>
  <si>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</si>
  <si>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</si>
  <si>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</si>
  <si>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</si>
  <si>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</si>
  <si>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</si>
  <si>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</si>
  <si>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</si>
  <si>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</si>
  <si>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</si>
  <si>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</si>
  <si>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</si>
  <si>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</si>
  <si>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</si>
  <si>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</si>
  <si>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</si>
  <si>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</si>
  <si>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</si>
  <si>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</si>
  <si>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</si>
  <si>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</si>
  <si>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</si>
  <si>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</si>
  <si>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</si>
  <si>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</si>
  <si>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</si>
  <si>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</si>
  <si>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</si>
  <si>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</si>
  <si>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</si>
  <si>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</si>
  <si>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</si>
  <si>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</si>
  <si>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</si>
  <si>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</si>
  <si>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</si>
  <si>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</si>
  <si>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</si>
  <si>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</si>
  <si>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</si>
  <si>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</si>
  <si>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</si>
  <si>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</si>
  <si>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</si>
  <si>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</si>
  <si>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</si>
  <si>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</si>
  <si>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</si>
  <si>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</si>
  <si>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</si>
  <si>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</si>
  <si>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</si>
  <si>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</si>
  <si>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</si>
  <si>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</si>
  <si>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</si>
  <si>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</si>
  <si>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</si>
  <si>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</si>
  <si>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</si>
  <si>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</si>
  <si>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</si>
  <si>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</si>
  <si>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</si>
  <si>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</si>
  <si>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</si>
  <si>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</si>
  <si>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</si>
  <si>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</si>
  <si>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</si>
  <si>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</si>
  <si>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</si>
  <si>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</si>
  <si>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</si>
  <si>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</si>
  <si>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</si>
  <si>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</si>
  <si>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</si>
  <si>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</si>
  <si>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</si>
  <si>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</si>
  <si>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</si>
  <si>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</si>
  <si>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</si>
  <si>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</si>
  <si>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</si>
  <si>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</si>
  <si>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</si>
  <si>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</si>
  <si>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</si>
  <si>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</si>
  <si>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</si>
  <si>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</si>
  <si>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</si>
  <si>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</si>
  <si>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</si>
  <si>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</si>
  <si>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</si>
  <si>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</si>
  <si>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</si>
  <si>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</si>
  <si>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</si>
  <si>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</si>
  <si>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</si>
  <si>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</si>
  <si>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</si>
  <si>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</si>
  <si>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</si>
  <si>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</si>
  <si>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</si>
  <si>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</si>
  <si>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</si>
  <si>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</si>
  <si>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</si>
  <si>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</si>
  <si>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</si>
  <si>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</si>
  <si>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</si>
  <si>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</si>
  <si>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</si>
  <si>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</si>
  <si>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</si>
  <si>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</si>
  <si>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</si>
  <si>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</si>
  <si>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</si>
  <si>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</si>
  <si>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</si>
  <si>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</si>
  <si>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</si>
  <si>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</si>
  <si>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</si>
  <si>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</si>
  <si>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</si>
  <si>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</si>
  <si>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</si>
  <si>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</si>
  <si>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</si>
  <si>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</si>
  <si>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</si>
  <si>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</si>
  <si>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</si>
  <si>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</si>
  <si>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</si>
  <si>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</si>
  <si>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</si>
  <si>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</si>
  <si>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</si>
  <si>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</si>
  <si>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</si>
  <si>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</si>
  <si>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</si>
  <si>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</si>
  <si>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</si>
  <si>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</si>
  <si>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</si>
  <si>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</si>
  <si>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</si>
  <si>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</si>
  <si>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</si>
  <si>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</si>
  <si>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</si>
  <si>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</si>
  <si>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</si>
  <si>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</si>
  <si>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</si>
  <si>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</si>
  <si>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</si>
  <si>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</si>
  <si>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</si>
  <si>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</si>
  <si>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</si>
  <si>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</si>
  <si>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</si>
  <si>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</si>
  <si>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</si>
  <si>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</si>
  <si>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</si>
  <si>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</si>
  <si>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</si>
  <si>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</si>
  <si>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</si>
  <si>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</si>
  <si>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</si>
  <si>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</si>
  <si>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</si>
  <si>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</si>
  <si>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</si>
  <si>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</si>
  <si>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</si>
  <si>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</si>
  <si>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</si>
  <si>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</si>
  <si>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</si>
  <si>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</si>
  <si>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</si>
  <si>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</si>
  <si>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</si>
  <si>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</si>
  <si>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</si>
  <si>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</si>
  <si>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</si>
  <si>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</si>
  <si>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</si>
  <si>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</si>
  <si>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</si>
  <si>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</si>
  <si>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</si>
  <si>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</si>
  <si>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</si>
  <si>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</si>
  <si>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</si>
  <si>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</si>
  <si>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</si>
  <si>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</si>
  <si>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</si>
  <si>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</si>
  <si>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</si>
  <si>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</si>
  <si>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</si>
  <si>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</si>
  <si>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</si>
  <si>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</si>
  <si>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</si>
  <si>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</si>
  <si>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</si>
  <si>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</si>
  <si>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</si>
  <si>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</si>
  <si>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</si>
  <si>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</si>
  <si>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</si>
  <si>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</si>
  <si>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</si>
  <si>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</si>
  <si>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</si>
  <si>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</si>
  <si>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</si>
  <si>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</si>
  <si>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</si>
  <si>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</si>
  <si>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</si>
  <si>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</si>
  <si>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</si>
  <si>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</si>
  <si>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</si>
  <si>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</si>
  <si>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</si>
  <si>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</si>
  <si>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</si>
  <si>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</si>
  <si>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</si>
  <si>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</si>
  <si>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</si>
  <si>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</si>
  <si>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</si>
  <si>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</si>
  <si>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</si>
  <si>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</si>
  <si>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</si>
  <si>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</si>
  <si>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</si>
  <si>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</si>
  <si>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</si>
  <si>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</si>
  <si>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</si>
  <si>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</si>
  <si>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</si>
  <si>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</si>
  <si>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</si>
  <si>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</si>
  <si>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</si>
  <si>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</si>
  <si>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</si>
  <si>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</si>
  <si>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</si>
  <si>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</si>
  <si>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</si>
  <si>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</si>
  <si>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</si>
  <si>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</si>
  <si>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</si>
  <si>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</si>
  <si>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</si>
  <si>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</si>
  <si>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</si>
  <si>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</si>
  <si>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</si>
  <si>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</si>
  <si>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</si>
  <si>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</si>
  <si>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</si>
  <si>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</si>
  <si>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</si>
  <si>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</si>
  <si>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</si>
  <si>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</si>
  <si>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</si>
  <si>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</si>
  <si>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</si>
  <si>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</si>
  <si>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</si>
  <si>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</si>
  <si>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</si>
  <si>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</si>
  <si>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</si>
  <si>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</si>
  <si>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</si>
  <si>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</si>
  <si>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</si>
  <si>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</si>
  <si>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</si>
  <si>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</si>
  <si>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</si>
  <si>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</si>
  <si>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</si>
  <si>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</si>
  <si>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</si>
  <si>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</si>
  <si>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</si>
  <si>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</si>
  <si>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</si>
  <si>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</si>
  <si>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</si>
  <si>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</si>
  <si>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</si>
  <si>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</si>
  <si>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</si>
  <si>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</si>
  <si>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</si>
  <si>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</si>
  <si>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</si>
  <si>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</si>
  <si>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</si>
  <si>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</si>
  <si>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</si>
  <si>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</si>
  <si>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</si>
  <si>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</si>
  <si>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</si>
  <si>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</si>
  <si>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</si>
  <si>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</si>
  <si>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</si>
  <si>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</si>
  <si>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</si>
  <si>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</si>
  <si>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</si>
  <si>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</si>
  <si>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</si>
  <si>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</si>
  <si>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</si>
  <si>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</si>
  <si>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</si>
  <si>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</si>
  <si>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</si>
  <si>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</si>
  <si>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</si>
  <si>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</si>
  <si>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</si>
  <si>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</si>
  <si>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</si>
  <si>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</si>
  <si>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</si>
  <si>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</si>
  <si>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</si>
  <si>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</si>
  <si>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</si>
  <si>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</si>
  <si>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</si>
  <si>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</si>
  <si>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</si>
  <si>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</si>
  <si>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</si>
  <si>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</si>
  <si>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</si>
  <si>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</si>
  <si>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</si>
  <si>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</si>
  <si>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</si>
  <si>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</si>
  <si>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</si>
  <si>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</si>
  <si>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</si>
  <si>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</si>
  <si>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</si>
  <si>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</si>
  <si>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</si>
  <si>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</si>
  <si>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</si>
  <si>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</si>
  <si>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</si>
  <si>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</si>
  <si>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</si>
  <si>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</si>
  <si>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</si>
  <si>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</si>
  <si>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</si>
  <si>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</si>
  <si>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</si>
  <si>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</si>
  <si>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</si>
  <si>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</si>
  <si>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</si>
  <si>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</si>
  <si>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</si>
  <si>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</si>
  <si>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</si>
  <si>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</si>
  <si>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</si>
  <si>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</si>
  <si>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</si>
  <si>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</si>
  <si>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</si>
  <si>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</si>
  <si>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</si>
  <si>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</si>
  <si>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</si>
  <si>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</si>
  <si>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</si>
  <si>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</si>
  <si>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</si>
  <si>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</si>
  <si>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</si>
  <si>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</si>
  <si>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</si>
  <si>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</si>
  <si>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</si>
  <si>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</si>
  <si>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</si>
  <si>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</si>
  <si>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</si>
  <si>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</si>
  <si>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</si>
  <si>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</si>
  <si>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</si>
  <si>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</si>
  <si>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</si>
  <si>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</si>
  <si>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</si>
  <si>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</si>
  <si>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</si>
  <si>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</si>
  <si>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</si>
  <si>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</si>
  <si>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</si>
  <si>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</si>
  <si>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</si>
  <si>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</si>
  <si>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</si>
  <si>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</si>
  <si>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</si>
  <si>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</si>
  <si>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</si>
  <si>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</si>
  <si>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</si>
  <si>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</si>
  <si>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</si>
  <si>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</si>
  <si>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</si>
  <si>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</si>
  <si>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</si>
  <si>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</si>
  <si>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</si>
  <si>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</si>
  <si>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</si>
  <si>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</si>
  <si>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</si>
  <si>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</si>
  <si>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</si>
  <si>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</si>
  <si>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</si>
  <si>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</si>
  <si>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</si>
  <si>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</si>
  <si>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</si>
  <si>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</si>
  <si>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</si>
  <si>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</si>
  <si>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</si>
  <si>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</si>
  <si>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</si>
  <si>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</si>
  <si>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</si>
  <si>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</si>
  <si>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</si>
  <si>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</si>
  <si>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</si>
  <si>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</si>
  <si>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</si>
  <si>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</si>
  <si>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</si>
  <si>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</si>
  <si>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</si>
  <si>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</si>
  <si>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</si>
  <si>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</si>
  <si>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</si>
  <si>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</si>
  <si>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</si>
  <si>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</si>
  <si>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</si>
  <si>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</si>
  <si>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</si>
  <si>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</si>
  <si>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</si>
  <si>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</si>
  <si>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</si>
  <si>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</si>
  <si>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</si>
  <si>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</si>
  <si>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</si>
  <si>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</si>
  <si>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</si>
  <si>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</si>
  <si>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</si>
  <si>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</si>
  <si>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</si>
  <si>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</si>
  <si>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</si>
  <si>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</si>
  <si>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</si>
  <si>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</si>
  <si>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</si>
  <si>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</si>
  <si>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</si>
  <si>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</si>
  <si>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</si>
  <si>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</si>
  <si>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</si>
  <si>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</si>
  <si>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</si>
  <si>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</si>
  <si>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</si>
  <si>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</si>
  <si>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</si>
  <si>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</si>
  <si>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</si>
  <si>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</si>
  <si>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</si>
  <si>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</si>
  <si>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</si>
  <si>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</si>
  <si>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</si>
  <si>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</si>
  <si>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</si>
  <si>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</si>
  <si>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</si>
  <si>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</si>
  <si>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</si>
  <si>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</si>
  <si>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</si>
  <si>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</si>
  <si>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</si>
  <si>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</si>
  <si>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</si>
  <si>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</si>
  <si>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</si>
  <si>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</si>
  <si>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</si>
  <si>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</si>
  <si>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</si>
  <si>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</si>
  <si>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</si>
  <si>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</si>
  <si>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</si>
  <si>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</si>
  <si>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</si>
  <si>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</si>
  <si>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</si>
  <si>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</si>
  <si>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</si>
  <si>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</si>
  <si>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</si>
  <si>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</si>
  <si>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</si>
  <si>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</si>
  <si>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</si>
  <si>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</si>
  <si>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</si>
  <si>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</si>
  <si>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</si>
  <si>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</si>
  <si>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</si>
  <si>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</si>
  <si>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</si>
  <si>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</si>
  <si>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</si>
  <si>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</si>
  <si>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</si>
  <si>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</si>
  <si>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</si>
  <si>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</si>
  <si>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</si>
  <si>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</si>
  <si>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</si>
  <si>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</si>
  <si>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</si>
  <si>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</si>
  <si>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</si>
  <si>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</si>
  <si>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</si>
  <si>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</si>
  <si>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</si>
  <si>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</si>
  <si>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</si>
  <si>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</si>
  <si>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</si>
  <si>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</si>
  <si>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</si>
  <si>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</si>
  <si>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</si>
  <si>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</si>
  <si>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</si>
  <si>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</si>
  <si>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</si>
  <si>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</si>
  <si>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</si>
  <si>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</si>
  <si>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</si>
  <si>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</si>
  <si>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</si>
  <si>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</si>
  <si>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</si>
  <si>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</si>
  <si>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</si>
  <si>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</si>
  <si>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</si>
  <si>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</si>
  <si>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</si>
  <si>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</si>
  <si>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</si>
  <si>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</si>
  <si>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</si>
  <si>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</si>
  <si>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</si>
  <si>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</si>
  <si>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</si>
  <si>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</si>
  <si>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</si>
  <si>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</si>
  <si>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</si>
  <si>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</si>
  <si>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</si>
  <si>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</si>
  <si>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</si>
  <si>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</si>
  <si>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</si>
  <si>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</si>
  <si>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</si>
  <si>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</si>
  <si>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</si>
  <si>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</si>
  <si>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</si>
  <si>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</si>
  <si>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</si>
  <si>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</si>
  <si>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</si>
  <si>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</si>
  <si>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</si>
  <si>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</si>
  <si>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</si>
  <si>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</si>
  <si>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</si>
  <si>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</si>
  <si>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</si>
  <si>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</si>
  <si>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</si>
  <si>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</si>
  <si>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</si>
  <si>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</si>
  <si>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</si>
  <si>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</si>
  <si>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</si>
  <si>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</si>
  <si>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</si>
  <si>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</si>
  <si>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</si>
  <si>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</si>
  <si>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</si>
  <si>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</si>
  <si>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</si>
  <si>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</si>
  <si>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</si>
  <si>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</si>
  <si>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</si>
  <si>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</si>
  <si>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</si>
  <si>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</si>
  <si>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</si>
  <si>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</si>
  <si>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</si>
  <si>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</si>
  <si>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</si>
  <si>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</si>
  <si>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</si>
  <si>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</si>
  <si>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</si>
  <si>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</si>
  <si>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</si>
  <si>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</si>
  <si>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</si>
  <si>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</si>
  <si>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</si>
  <si>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</si>
  <si>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</si>
  <si>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</si>
  <si>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</si>
  <si>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</si>
  <si>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</si>
  <si>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</si>
  <si>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</si>
  <si>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</si>
  <si>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</si>
  <si>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</si>
  <si>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</si>
  <si>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</si>
  <si>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</si>
  <si>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</si>
  <si>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</si>
  <si>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</si>
  <si>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</si>
  <si>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</si>
  <si>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</si>
  <si>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</si>
  <si>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</si>
  <si>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</si>
  <si>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</si>
  <si>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</si>
  <si>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</si>
  <si>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</si>
  <si>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</si>
  <si>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</si>
  <si>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</si>
  <si>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</si>
  <si>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</si>
  <si>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</si>
  <si>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</si>
  <si>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</si>
  <si>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</si>
  <si>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</si>
  <si>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</si>
  <si>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</si>
  <si>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</si>
  <si>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</si>
  <si>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</si>
  <si>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</si>
  <si>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</si>
  <si>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</si>
  <si>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</si>
  <si>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</si>
  <si>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</si>
  <si>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</si>
  <si>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</si>
  <si>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</si>
  <si>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</si>
  <si>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</si>
  <si>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</si>
  <si>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</si>
  <si>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</si>
  <si>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</si>
  <si>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</si>
  <si>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</si>
  <si>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</si>
  <si>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</si>
  <si>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</si>
  <si>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</si>
  <si>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</si>
  <si>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</si>
  <si>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</si>
  <si>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</si>
  <si>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</si>
  <si>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</si>
  <si>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</si>
  <si>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</si>
  <si>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</si>
  <si>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</si>
  <si>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</si>
  <si>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</si>
  <si>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</si>
  <si>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</si>
  <si>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</si>
  <si>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</si>
  <si>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</si>
  <si>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</si>
  <si>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</si>
  <si>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</si>
  <si>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</si>
  <si>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</si>
  <si>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</si>
  <si>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</si>
  <si>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</si>
  <si>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</si>
  <si>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</si>
  <si>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</si>
  <si>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</si>
  <si>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</si>
  <si>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</si>
  <si>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</si>
  <si>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</si>
  <si>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</si>
  <si>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</si>
  <si>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</si>
  <si>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</si>
  <si>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</si>
  <si>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</si>
  <si>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</si>
  <si>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</si>
  <si>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</si>
  <si>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</si>
  <si>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</si>
  <si>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</si>
  <si>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</si>
  <si>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</si>
  <si>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</si>
  <si>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</si>
  <si>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</si>
  <si>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</si>
  <si>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</si>
  <si>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</si>
  <si>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</si>
  <si>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</si>
  <si>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</si>
  <si>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</si>
  <si>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</si>
  <si>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</si>
  <si>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</si>
  <si>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</si>
  <si>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</si>
  <si>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</si>
  <si>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</si>
  <si>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</si>
  <si>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</si>
  <si>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</si>
  <si>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</si>
  <si>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</si>
  <si>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</si>
  <si>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</si>
  <si>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</si>
  <si>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</si>
  <si>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</si>
  <si>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</si>
  <si>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</si>
  <si>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</si>
  <si>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</si>
  <si>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</si>
  <si>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</si>
  <si>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</si>
  <si>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</si>
  <si>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</si>
  <si>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</si>
  <si>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</si>
  <si>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</si>
  <si>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</si>
  <si>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</si>
  <si>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</si>
  <si>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</si>
  <si>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</si>
  <si>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</si>
  <si>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</si>
  <si>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</si>
  <si>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</si>
  <si>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</si>
  <si>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</si>
  <si>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</si>
  <si>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</si>
  <si>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</si>
  <si>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</si>
  <si>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</si>
  <si>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</si>
  <si>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</si>
  <si>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</si>
  <si>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</si>
  <si>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</si>
  <si>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</si>
  <si>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</si>
  <si>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</si>
  <si>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</si>
  <si>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</si>
  <si>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</si>
  <si>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</si>
  <si>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</si>
  <si>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</si>
  <si>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</si>
  <si>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</si>
  <si>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</si>
  <si>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</si>
  <si>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</si>
  <si>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</si>
  <si>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</si>
  <si>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</si>
  <si>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</si>
  <si>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</si>
  <si>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</si>
  <si>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</si>
  <si>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</si>
  <si>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</si>
  <si>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</si>
  <si>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</si>
  <si>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</si>
  <si>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</si>
  <si>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</si>
  <si>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</si>
  <si>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</si>
  <si>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</si>
  <si>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</si>
  <si>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</si>
  <si>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</si>
  <si>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</si>
  <si>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</si>
  <si>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</si>
  <si>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</si>
  <si>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</si>
  <si>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</si>
  <si>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</si>
  <si>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</si>
  <si>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</si>
  <si>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</si>
  <si>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</si>
  <si>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</si>
  <si>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</si>
  <si>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</si>
  <si>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</si>
  <si>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</si>
  <si>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</si>
  <si>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</si>
  <si>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</si>
  <si>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</si>
  <si>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</si>
  <si>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</si>
  <si>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</si>
  <si>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</si>
  <si>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</si>
  <si>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</si>
  <si>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</si>
  <si>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</si>
  <si>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</si>
  <si>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</si>
  <si>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</si>
  <si>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</si>
  <si>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</si>
  <si>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</si>
  <si>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</si>
  <si>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</si>
  <si>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</si>
  <si>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</si>
  <si>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</si>
  <si>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</si>
  <si>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</si>
  <si>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</si>
  <si>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</si>
  <si>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</si>
  <si>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</si>
  <si>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</si>
  <si>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</si>
  <si>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</si>
  <si>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</si>
  <si>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</si>
  <si>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</si>
  <si>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</si>
  <si>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</si>
  <si>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</si>
  <si>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</si>
  <si>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</si>
  <si>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</si>
  <si>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</si>
  <si>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</si>
  <si>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</si>
  <si>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</si>
  <si>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</si>
  <si>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</si>
  <si>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</si>
  <si>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</si>
  <si>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</si>
  <si>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</si>
  <si>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</si>
  <si>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</si>
  <si>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</si>
  <si>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</si>
  <si>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</si>
  <si>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</si>
  <si>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</si>
  <si>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</si>
  <si>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</si>
  <si>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</si>
  <si>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</si>
  <si>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</si>
  <si>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</si>
  <si>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</si>
  <si>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</si>
  <si>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</si>
  <si>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</si>
  <si>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</si>
  <si>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</si>
  <si>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</si>
  <si>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</si>
  <si>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</si>
  <si>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</si>
  <si>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</si>
  <si>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</si>
  <si>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</si>
  <si>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</si>
  <si>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</si>
  <si>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</si>
  <si>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</si>
  <si>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</si>
  <si>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</si>
  <si>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</si>
  <si>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</si>
  <si>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</si>
  <si>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</si>
  <si>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</si>
  <si>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</si>
  <si>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</si>
  <si>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</si>
  <si>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</si>
  <si>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</si>
  <si>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</si>
  <si>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</si>
  <si>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</si>
  <si>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</si>
  <si>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</si>
  <si>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</si>
  <si>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</si>
  <si>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</si>
  <si>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</si>
  <si>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</si>
  <si>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</si>
  <si>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</si>
  <si>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</si>
  <si>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</si>
  <si>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</si>
  <si>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</si>
  <si>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</si>
  <si>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</si>
  <si>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</si>
  <si>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</si>
  <si>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</si>
  <si>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</si>
  <si>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</si>
  <si>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</si>
  <si>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</si>
  <si>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</si>
  <si>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</si>
  <si>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</si>
  <si>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</si>
  <si>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</si>
  <si>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</si>
  <si>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</si>
  <si>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</si>
  <si>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</si>
  <si>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</si>
  <si>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</si>
  <si>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</si>
  <si>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</si>
  <si>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</si>
  <si>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</si>
  <si>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</si>
  <si>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</si>
  <si>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</si>
  <si>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</si>
  <si>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</si>
  <si>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</si>
  <si>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</si>
  <si>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</si>
  <si>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</si>
  <si>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</si>
  <si>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</si>
  <si>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</si>
  <si>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</si>
  <si>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</si>
  <si>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</si>
  <si>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</si>
  <si>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</si>
  <si>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</si>
  <si>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</si>
  <si>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</si>
  <si>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</si>
  <si>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</si>
  <si>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</si>
  <si>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</si>
  <si>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</si>
  <si>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</si>
  <si>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</si>
  <si>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</si>
  <si>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</si>
  <si>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</si>
  <si>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</si>
  <si>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</si>
  <si>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</si>
  <si>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</si>
  <si>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</si>
  <si>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</si>
  <si>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</si>
  <si>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</si>
  <si>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</si>
  <si>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</si>
  <si>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</si>
  <si>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</si>
  <si>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</si>
  <si>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</si>
  <si>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</si>
  <si>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</si>
  <si>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</si>
  <si>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</si>
  <si>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</si>
  <si>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</si>
  <si>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</si>
  <si>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</si>
  <si>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</si>
  <si>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</si>
  <si>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</si>
  <si>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</si>
  <si>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</si>
  <si>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</si>
  <si>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</si>
  <si>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</si>
  <si>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</si>
  <si>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</si>
  <si>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</si>
  <si>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</si>
  <si>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</si>
  <si>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</si>
  <si>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</si>
  <si>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</si>
  <si>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</si>
  <si>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</si>
  <si>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</si>
  <si>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</si>
  <si>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</si>
  <si>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</si>
  <si>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</si>
  <si>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</si>
  <si>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</si>
  <si>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</si>
  <si>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</si>
  <si>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</si>
  <si>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</si>
  <si>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</si>
  <si>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</si>
  <si>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</si>
  <si>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</si>
  <si>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</si>
  <si>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</si>
  <si>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</si>
  <si>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</si>
  <si>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</si>
  <si>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</si>
  <si>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</si>
  <si>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</si>
  <si>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</si>
  <si>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</si>
  <si>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</si>
  <si>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</si>
  <si>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</si>
  <si>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</si>
  <si>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</si>
  <si>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</si>
  <si>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</si>
  <si>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</si>
  <si>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</si>
  <si>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</si>
  <si>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</si>
  <si>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</si>
  <si>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</si>
  <si>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</si>
  <si>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</si>
  <si>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</si>
  <si>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</si>
  <si>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</si>
  <si>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</si>
  <si>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</si>
  <si>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</si>
  <si>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</si>
  <si>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</si>
  <si>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</si>
  <si>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</si>
  <si>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</si>
  <si>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</si>
  <si>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</si>
  <si>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</si>
  <si>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</si>
  <si>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</si>
  <si>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</si>
  <si>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</si>
  <si>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</si>
  <si>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</si>
  <si>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</si>
  <si>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</si>
  <si>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</si>
  <si>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</si>
  <si>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</si>
  <si>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</si>
  <si>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</si>
  <si>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</si>
  <si>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</si>
  <si>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</si>
  <si>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</si>
  <si>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</si>
  <si>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</si>
  <si>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</si>
  <si>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</si>
  <si>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</si>
  <si>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</si>
  <si>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</si>
  <si>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</si>
  <si>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</si>
  <si>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</si>
  <si>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</si>
  <si>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</si>
  <si>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</si>
  <si>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</si>
  <si>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</si>
  <si>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</si>
  <si>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</si>
  <si>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</si>
  <si>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</si>
  <si>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</si>
  <si>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</si>
  <si>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</si>
  <si>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</si>
  <si>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</si>
  <si>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</si>
  <si>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</si>
  <si>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</si>
  <si>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</si>
  <si>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</si>
  <si>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</si>
  <si>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</si>
  <si>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</si>
  <si>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</si>
  <si>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</si>
  <si>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</si>
  <si>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</si>
  <si>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</si>
  <si>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</si>
  <si>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</si>
  <si>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</si>
  <si>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</si>
  <si>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</si>
  <si>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</si>
  <si>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</si>
  <si>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</si>
  <si>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</si>
  <si>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</si>
  <si>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</si>
  <si>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</si>
  <si>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</si>
  <si>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</si>
  <si>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</si>
  <si>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</si>
  <si>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</si>
  <si>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</si>
  <si>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</si>
  <si>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</si>
  <si>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</si>
  <si>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</si>
  <si>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</si>
  <si>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</si>
  <si>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</si>
  <si>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</si>
  <si>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</si>
  <si>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</si>
  <si>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</si>
  <si>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</si>
  <si>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</si>
  <si>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</si>
  <si>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</si>
  <si>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</si>
  <si>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</si>
  <si>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</si>
  <si>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</si>
  <si>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</si>
  <si>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</si>
  <si>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</si>
  <si>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</si>
  <si>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</si>
  <si>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</si>
  <si>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</si>
  <si>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</si>
  <si>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</si>
  <si>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</si>
  <si>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</si>
  <si>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</si>
  <si>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</si>
  <si>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</si>
  <si>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</si>
  <si>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</si>
  <si>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</si>
  <si>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</si>
  <si>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</si>
  <si>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</si>
  <si>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</si>
  <si>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</si>
  <si>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</si>
  <si>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</si>
  <si>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</si>
  <si>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</si>
  <si>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</si>
  <si>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</si>
  <si>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</si>
  <si>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</si>
  <si>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</si>
  <si>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</si>
  <si>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</si>
  <si>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</si>
  <si>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</si>
  <si>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</si>
  <si>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</si>
  <si>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</si>
  <si>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</si>
  <si>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</si>
  <si>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</si>
  <si>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</si>
  <si>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</si>
  <si>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</si>
  <si>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</si>
  <si>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</si>
  <si>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</si>
  <si>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</si>
  <si>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</si>
  <si>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</si>
  <si>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</si>
  <si>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</si>
  <si>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</si>
  <si>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</si>
  <si>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</si>
  <si>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</si>
  <si>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</si>
  <si>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</si>
  <si>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</si>
  <si>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</si>
  <si>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</si>
  <si>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</si>
  <si>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</si>
  <si>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</si>
  <si>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</si>
  <si>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</si>
  <si>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</si>
  <si>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</si>
  <si>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</si>
  <si>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</si>
  <si>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</si>
  <si>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</si>
  <si>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</si>
  <si>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</si>
  <si>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</si>
  <si>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</si>
  <si>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</si>
  <si>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</si>
  <si>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</si>
  <si>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</si>
  <si>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</si>
  <si>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</si>
  <si>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</si>
  <si>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</si>
  <si>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</si>
  <si>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</si>
  <si>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</si>
  <si>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</si>
  <si>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</si>
  <si>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</si>
  <si>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</si>
  <si>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</si>
  <si>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</si>
  <si>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</si>
  <si>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</si>
  <si>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</si>
  <si>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</si>
  <si>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</si>
  <si>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</si>
  <si>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</si>
  <si>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</si>
  <si>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</si>
  <si>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</si>
  <si>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</si>
  <si>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</si>
  <si>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</si>
  <si>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</si>
  <si>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</si>
  <si>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</si>
  <si>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</si>
  <si>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</si>
  <si>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</si>
  <si>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</si>
  <si>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</si>
  <si>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</si>
  <si>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</si>
  <si>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</si>
  <si>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</si>
  <si>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</si>
  <si>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</si>
  <si>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</si>
  <si>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</si>
  <si>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</si>
  <si>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</si>
  <si>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</si>
  <si>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</si>
  <si>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</si>
  <si>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</si>
  <si>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</si>
  <si>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</si>
  <si>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</si>
  <si>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</si>
  <si>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</si>
  <si>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</si>
  <si>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</si>
  <si>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</si>
  <si>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</si>
  <si>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</si>
  <si>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</si>
  <si>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</si>
  <si>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</si>
  <si>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</si>
  <si>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</si>
  <si>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</si>
  <si>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</si>
  <si>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</si>
  <si>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</si>
  <si>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</si>
  <si>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</si>
  <si>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</si>
  <si>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</si>
  <si>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</si>
  <si>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</si>
  <si>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</si>
  <si>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</si>
  <si>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</si>
  <si>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</si>
  <si>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</si>
  <si>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</si>
  <si>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</si>
  <si>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</si>
  <si>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</si>
  <si>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</si>
  <si>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</si>
  <si>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</si>
  <si>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</si>
  <si>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</si>
  <si>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</si>
  <si>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</si>
  <si>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</si>
  <si>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</si>
  <si>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</si>
  <si>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</si>
  <si>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</si>
  <si>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</si>
  <si>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</si>
  <si>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</si>
  <si>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</si>
  <si>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</si>
  <si>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</si>
  <si>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</si>
  <si>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</si>
  <si>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</si>
  <si>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</si>
  <si>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</si>
  <si>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</si>
  <si>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</si>
  <si>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</si>
  <si>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</si>
  <si>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</si>
  <si>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</si>
  <si>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</si>
  <si>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</si>
  <si>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</si>
  <si>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</si>
  <si>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</si>
  <si>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</si>
  <si>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</si>
  <si>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</si>
  <si>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</si>
  <si>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</si>
  <si>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</si>
  <si>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</si>
  <si>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</si>
  <si>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</si>
  <si>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</si>
  <si>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</si>
  <si>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</si>
  <si>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</si>
  <si>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</si>
  <si>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</si>
  <si>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</si>
  <si>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</si>
  <si>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</si>
  <si>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</si>
  <si>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</si>
  <si>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</si>
  <si>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</si>
  <si>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</si>
  <si>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</si>
  <si>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</si>
  <si>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</si>
  <si>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</si>
  <si>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</si>
  <si>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</si>
  <si>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</si>
  <si>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</si>
  <si>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</si>
  <si>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</si>
  <si>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</si>
  <si>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</si>
  <si>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</si>
  <si>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</si>
  <si>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</si>
  <si>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</si>
  <si>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</si>
  <si>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</si>
  <si>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</si>
  <si>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</si>
  <si>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</si>
  <si>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</si>
  <si>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</si>
  <si>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</si>
  <si>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</si>
  <si>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</si>
  <si>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</si>
  <si>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</si>
  <si>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</si>
  <si>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</si>
  <si>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</si>
  <si>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</si>
  <si>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</si>
  <si>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</si>
  <si>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</si>
  <si>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</si>
  <si>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</si>
  <si>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</si>
  <si>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</si>
  <si>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</si>
  <si>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</si>
  <si>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</si>
  <si>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</si>
  <si>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</si>
  <si>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</si>
  <si>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</si>
  <si>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</si>
  <si>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</si>
  <si>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</si>
  <si>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</si>
  <si>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</si>
  <si>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</si>
  <si>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</si>
  <si>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</si>
  <si>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</si>
  <si>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</si>
  <si>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</si>
  <si>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</si>
  <si>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</si>
  <si>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</si>
  <si>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</si>
  <si>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</si>
  <si>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</si>
  <si>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</si>
  <si>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</si>
  <si>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</si>
  <si>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</si>
  <si>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</si>
  <si>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</si>
  <si>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</si>
  <si>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</si>
  <si>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</si>
  <si>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</si>
  <si>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</si>
  <si>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</si>
  <si>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</si>
  <si>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</si>
  <si>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</si>
  <si>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</si>
  <si>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</si>
  <si>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</si>
  <si>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</si>
  <si>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</si>
  <si>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</si>
  <si>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</si>
  <si>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</si>
  <si>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</si>
  <si>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</si>
  <si>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</si>
  <si>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</si>
  <si>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</si>
  <si>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</si>
  <si>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</si>
  <si>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</si>
  <si>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</si>
  <si>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</si>
  <si>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</si>
  <si>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</si>
  <si>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</si>
  <si>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</si>
  <si>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</si>
  <si>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</si>
  <si>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</si>
  <si>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</si>
  <si>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</si>
  <si>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</si>
  <si>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</si>
  <si>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</si>
  <si>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</si>
  <si>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</si>
  <si>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</si>
  <si>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</si>
  <si>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</si>
  <si>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</si>
  <si>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</si>
  <si>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</si>
  <si>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</si>
  <si>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</si>
  <si>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</si>
  <si>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</si>
  <si>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</si>
  <si>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</si>
  <si>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</si>
  <si>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</si>
  <si>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</si>
  <si>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</si>
  <si>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</si>
  <si>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</si>
  <si>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</si>
  <si>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</si>
  <si>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</si>
  <si>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</si>
  <si>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</si>
  <si>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</si>
  <si>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</si>
  <si>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</si>
  <si>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</si>
  <si>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</si>
  <si>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</si>
  <si>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</si>
  <si>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</si>
  <si>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</si>
  <si>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</si>
  <si>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</si>
  <si>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</si>
  <si>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</si>
  <si>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</si>
  <si>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</si>
  <si>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</si>
  <si>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</si>
  <si>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</si>
  <si>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</si>
  <si>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</si>
  <si>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</si>
  <si>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</si>
  <si>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</si>
  <si>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</si>
  <si>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</si>
  <si>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</si>
  <si>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</si>
  <si>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</si>
  <si>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</si>
  <si>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</si>
  <si>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</si>
  <si>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</si>
  <si>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</si>
  <si>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</si>
  <si>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</si>
  <si>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</si>
  <si>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</si>
  <si>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</si>
  <si>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</si>
  <si>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</si>
  <si>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</si>
  <si>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</si>
  <si>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</si>
  <si>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</si>
  <si>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</si>
  <si>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</si>
  <si>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</si>
  <si>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</si>
  <si>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</si>
  <si>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</si>
  <si>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</si>
  <si>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</si>
  <si>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</si>
  <si>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</si>
  <si>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</si>
  <si>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</si>
  <si>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</si>
  <si>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</si>
  <si>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</si>
  <si>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</si>
  <si>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</si>
  <si>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</si>
  <si>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</si>
  <si>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</si>
  <si>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</si>
  <si>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</si>
  <si>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</si>
  <si>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</si>
  <si>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</si>
  <si>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</si>
  <si>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</si>
  <si>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</si>
  <si>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</si>
  <si>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</si>
  <si>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</si>
  <si>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</si>
  <si>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</si>
  <si>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</si>
  <si>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</si>
  <si>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</si>
  <si>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</si>
  <si>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</si>
  <si>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</si>
  <si>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</si>
  <si>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</si>
  <si>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</si>
  <si>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</si>
  <si>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</si>
  <si>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</si>
  <si>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</si>
  <si>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</si>
  <si>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</si>
  <si>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</si>
  <si>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</si>
  <si>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</si>
  <si>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</si>
  <si>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</si>
  <si>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</si>
  <si>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</si>
  <si>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</si>
  <si>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</si>
  <si>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</si>
  <si>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</si>
  <si>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</si>
  <si>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</si>
  <si>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</si>
  <si>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</si>
  <si>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</si>
  <si>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</si>
  <si>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</si>
  <si>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</si>
  <si>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</si>
  <si>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</si>
  <si>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</si>
  <si>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</si>
  <si>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</si>
  <si>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</si>
  <si>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</si>
  <si>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</si>
  <si>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</si>
  <si>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</si>
  <si>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</si>
  <si>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</si>
  <si>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</si>
  <si>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</si>
  <si>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</si>
  <si>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</si>
  <si>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</si>
  <si>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</si>
  <si>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</si>
  <si>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</si>
  <si>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</si>
  <si>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</si>
  <si>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</si>
  <si>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</si>
  <si>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</si>
  <si>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</si>
  <si>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</si>
  <si>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</si>
  <si>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</si>
  <si>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</si>
  <si>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</si>
  <si>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</si>
  <si>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</si>
  <si>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</si>
  <si>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</si>
  <si>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</si>
  <si>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</si>
  <si>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</si>
  <si>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</si>
  <si>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</si>
  <si>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</si>
  <si>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</si>
  <si>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</si>
  <si>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</si>
  <si>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</si>
  <si>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</si>
  <si>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</si>
  <si>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</si>
  <si>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</si>
  <si>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</si>
  <si>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</si>
  <si>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</si>
  <si>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</si>
  <si>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</si>
  <si>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</si>
  <si>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</si>
  <si>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</si>
  <si>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</si>
  <si>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</si>
  <si>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</si>
  <si>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</si>
  <si>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</si>
  <si>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</si>
  <si>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</si>
  <si>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</si>
  <si>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</si>
  <si>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</si>
  <si>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</si>
  <si>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</si>
  <si>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</si>
  <si>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</si>
  <si>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</si>
  <si>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</si>
  <si>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</si>
  <si>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</si>
  <si>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</si>
  <si>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</si>
  <si>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</si>
  <si>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</si>
  <si>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</si>
  <si>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</si>
  <si>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</si>
  <si>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</si>
  <si>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</si>
  <si>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</si>
  <si>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</si>
  <si>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</si>
  <si>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</si>
  <si>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</si>
  <si>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</si>
  <si>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</si>
  <si>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</si>
  <si>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</si>
  <si>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</si>
  <si>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</si>
  <si>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</si>
  <si>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</si>
  <si>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</si>
  <si>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</si>
  <si>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</si>
  <si>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</si>
  <si>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</si>
  <si>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</si>
  <si>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</si>
  <si>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</si>
  <si>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</si>
  <si>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</si>
  <si>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</si>
  <si>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</si>
  <si>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</si>
  <si>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</si>
  <si>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</si>
  <si>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</si>
  <si>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</si>
  <si>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</si>
  <si>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</si>
  <si>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</si>
  <si>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</si>
  <si>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</si>
  <si>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</si>
  <si>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</si>
  <si>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</si>
  <si>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</si>
  <si>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</si>
  <si>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</si>
  <si>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</si>
  <si>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</si>
  <si>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</si>
  <si>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</si>
  <si>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</si>
  <si>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</si>
  <si>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</si>
  <si>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</si>
  <si>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</si>
  <si>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</si>
  <si>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</si>
  <si>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</si>
  <si>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</si>
  <si>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</si>
  <si>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</si>
  <si>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</si>
  <si>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</si>
  <si>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</si>
  <si>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</si>
  <si>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</si>
  <si>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</si>
  <si>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</si>
  <si>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</si>
  <si>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</si>
  <si>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</si>
  <si>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</si>
  <si>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</si>
  <si>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</si>
  <si>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</si>
  <si>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</si>
  <si>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</si>
  <si>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</si>
  <si>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</si>
  <si>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</si>
  <si>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</si>
  <si>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</si>
  <si>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</si>
  <si>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</si>
  <si>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</si>
  <si>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</si>
  <si>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</si>
  <si>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</si>
  <si>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</si>
  <si>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</si>
  <si>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</si>
  <si>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</si>
  <si>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</si>
  <si>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</si>
  <si>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</si>
  <si>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</si>
  <si>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</si>
  <si>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</si>
  <si>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</si>
  <si>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</si>
  <si>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</si>
  <si>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</si>
  <si>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</si>
  <si>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</si>
  <si>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</si>
  <si>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</si>
  <si>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</si>
  <si>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</si>
  <si>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</si>
  <si>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</si>
  <si>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</si>
  <si>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</si>
  <si>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</si>
  <si>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</si>
  <si>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</si>
  <si>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</si>
  <si>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</si>
  <si>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</si>
  <si>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</si>
  <si>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</si>
  <si>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</si>
  <si>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</si>
  <si>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</si>
  <si>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</si>
  <si>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</si>
  <si>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</si>
  <si>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</si>
  <si>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</si>
  <si>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</si>
  <si>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</si>
  <si>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</si>
  <si>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</si>
  <si>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</si>
  <si>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</si>
  <si>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</si>
  <si>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</si>
  <si>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</si>
  <si>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</si>
  <si>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</si>
  <si>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</si>
  <si>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</si>
  <si>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</si>
  <si>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</si>
  <si>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</si>
  <si>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</si>
  <si>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</si>
  <si>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</si>
  <si>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</si>
  <si>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</si>
  <si>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</si>
  <si>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</si>
  <si>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</si>
  <si>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</si>
  <si>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</si>
  <si>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</si>
  <si>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</si>
  <si>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</si>
  <si>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</si>
  <si>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</si>
  <si>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</si>
  <si>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</si>
  <si>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</si>
  <si>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</si>
  <si>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</si>
  <si>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</si>
  <si>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</si>
  <si>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</si>
  <si>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</si>
  <si>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</si>
  <si>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</si>
  <si>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</si>
  <si>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</si>
  <si>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</si>
  <si>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</si>
  <si>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</si>
  <si>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</si>
  <si>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</si>
  <si>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</si>
  <si>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</si>
  <si>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</si>
  <si>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</si>
  <si>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</si>
  <si>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</si>
  <si>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</si>
  <si>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</si>
  <si>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</si>
  <si>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</si>
  <si>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</si>
  <si>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</si>
  <si>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</si>
  <si>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</si>
  <si>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</si>
  <si>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</si>
  <si>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</si>
  <si>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</si>
  <si>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</si>
  <si>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</si>
  <si>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</si>
  <si>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</si>
  <si>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</si>
  <si>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</si>
  <si>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</si>
  <si>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</si>
  <si>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</si>
  <si>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</si>
  <si>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</si>
  <si>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</si>
  <si>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</si>
  <si>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</si>
  <si>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</si>
  <si>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</si>
  <si>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</si>
  <si>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</si>
  <si>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</si>
  <si>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</si>
  <si>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</si>
  <si>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</si>
  <si>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</si>
  <si>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</si>
  <si>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</si>
  <si>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</si>
  <si>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</si>
  <si>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</si>
  <si>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</si>
  <si>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</si>
  <si>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</si>
  <si>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</si>
  <si>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</si>
  <si>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</si>
  <si>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</si>
  <si>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</si>
  <si>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</si>
  <si>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</si>
  <si>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</si>
  <si>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</si>
  <si>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</si>
  <si>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</si>
  <si>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</si>
  <si>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</si>
  <si>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</si>
  <si>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</si>
  <si>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</si>
  <si>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</si>
  <si>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</si>
  <si>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</si>
  <si>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</si>
  <si>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</si>
  <si>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</si>
  <si>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</si>
  <si>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</si>
  <si>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</si>
  <si>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</si>
  <si>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</si>
  <si>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</si>
  <si>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</si>
  <si>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</si>
  <si>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</si>
  <si>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</si>
  <si>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</si>
  <si>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</si>
  <si>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</si>
  <si>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</si>
  <si>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</si>
  <si>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</si>
  <si>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</si>
  <si>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</si>
  <si>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</si>
  <si>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</si>
  <si>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</si>
  <si>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</si>
  <si>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</si>
  <si>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</si>
  <si>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</si>
  <si>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</si>
  <si>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</si>
  <si>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</si>
  <si>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</si>
  <si>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</si>
  <si>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</si>
  <si>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</si>
  <si>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</si>
  <si>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</si>
  <si>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</si>
  <si>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</si>
  <si>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</si>
  <si>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</si>
  <si>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</si>
  <si>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</si>
  <si>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</si>
  <si>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</si>
  <si>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</si>
  <si>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</si>
  <si>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</si>
  <si>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</si>
  <si>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</si>
  <si>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</si>
  <si>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</si>
  <si>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</si>
  <si>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</si>
  <si>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</si>
  <si>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</si>
  <si>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</si>
  <si>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</si>
  <si>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</si>
  <si>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</si>
  <si>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</si>
  <si>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</si>
  <si>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</si>
  <si>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</si>
  <si>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</si>
  <si>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</si>
  <si>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</si>
  <si>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</si>
  <si>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</si>
  <si>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</si>
  <si>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</si>
  <si>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</si>
  <si>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</si>
  <si>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</si>
  <si>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</si>
  <si>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</si>
  <si>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</si>
  <si>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</si>
  <si>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</si>
  <si>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</si>
  <si>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</si>
  <si>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</si>
  <si>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</si>
  <si>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</si>
  <si>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</si>
  <si>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</si>
  <si>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</si>
  <si>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</si>
  <si>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</si>
  <si>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</si>
  <si>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</si>
  <si>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</si>
  <si>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</si>
  <si>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</si>
  <si>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</si>
  <si>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</si>
  <si>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</si>
  <si>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</si>
  <si>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</si>
  <si>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</si>
  <si>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</si>
  <si>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</si>
  <si>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</si>
  <si>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</si>
  <si>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</si>
  <si>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</si>
  <si>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</si>
  <si>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</si>
  <si>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</si>
  <si>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</si>
  <si>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</si>
  <si>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</si>
  <si>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</si>
  <si>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</si>
  <si>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</si>
  <si>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</si>
  <si>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</si>
  <si>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</si>
  <si>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</si>
  <si>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</si>
  <si>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</si>
  <si>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</si>
  <si>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</si>
  <si>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</si>
  <si>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</si>
  <si>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</si>
  <si>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</si>
  <si>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</si>
  <si>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</si>
  <si>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</si>
  <si>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</si>
  <si>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</si>
  <si>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</si>
  <si>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</si>
  <si>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</si>
  <si>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</si>
  <si>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</si>
  <si>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</si>
  <si>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</si>
  <si>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</si>
  <si>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</si>
  <si>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</si>
  <si>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</si>
  <si>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</si>
  <si>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</si>
  <si>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</si>
  <si>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</si>
  <si>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</si>
  <si>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</si>
  <si>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</si>
  <si>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</si>
  <si>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</si>
  <si>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</si>
  <si>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</si>
  <si>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</si>
  <si>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</si>
  <si>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</si>
  <si>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</si>
  <si>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</si>
  <si>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</si>
  <si>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</si>
  <si>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</si>
  <si>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</si>
  <si>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</si>
  <si>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</si>
  <si>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</si>
  <si>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</si>
  <si>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</si>
  <si>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</si>
  <si>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</si>
  <si>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</si>
  <si>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</si>
  <si>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</si>
  <si>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</si>
  <si>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</si>
  <si>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</si>
  <si>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</si>
  <si>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</si>
  <si>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</si>
  <si>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</si>
  <si>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</si>
  <si>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</si>
  <si>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</si>
  <si>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</si>
  <si>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</si>
  <si>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</si>
  <si>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</si>
  <si>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</si>
  <si>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</si>
  <si>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</si>
  <si>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</si>
  <si>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</si>
  <si>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</si>
  <si>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</si>
  <si>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</si>
  <si>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</si>
  <si>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</si>
  <si>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</si>
  <si>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</si>
  <si>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</si>
  <si>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</si>
  <si>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</si>
  <si>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</si>
  <si>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</si>
  <si>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</si>
  <si>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</si>
  <si>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</si>
  <si>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</si>
  <si>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</si>
  <si>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</si>
  <si>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</si>
  <si>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</si>
  <si>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</si>
  <si>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</si>
  <si>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</si>
  <si>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</si>
  <si>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</si>
  <si>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</si>
  <si>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</si>
  <si>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</si>
  <si>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</si>
  <si>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</si>
  <si>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</si>
  <si>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</si>
  <si>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</si>
  <si>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</si>
  <si>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</si>
  <si>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</si>
  <si>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</si>
  <si>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</si>
  <si>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</si>
  <si>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</si>
  <si>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</si>
  <si>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</si>
  <si>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</si>
  <si>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</si>
  <si>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</si>
  <si>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</si>
  <si>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</si>
  <si>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</si>
  <si>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</si>
  <si>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</si>
  <si>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</si>
  <si>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</si>
  <si>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</si>
  <si>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</si>
  <si>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</si>
  <si>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</si>
  <si>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</si>
  <si>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</si>
  <si>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</si>
  <si>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</si>
  <si>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</si>
  <si>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</si>
  <si>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</si>
  <si>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</si>
  <si>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</si>
  <si>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</si>
  <si>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</si>
  <si>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</si>
  <si>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</si>
  <si>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</si>
  <si>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</si>
  <si>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</si>
  <si>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</si>
  <si>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</si>
  <si>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</si>
  <si>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</si>
  <si>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</si>
  <si>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</si>
  <si>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</si>
  <si>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</si>
  <si>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</si>
  <si>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</si>
  <si>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</si>
  <si>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</si>
  <si>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</si>
  <si>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</si>
  <si>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</si>
  <si>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</si>
  <si>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</si>
  <si>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</si>
  <si>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</si>
  <si>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</si>
  <si>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</si>
  <si>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</si>
  <si>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</si>
  <si>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</si>
  <si>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</si>
  <si>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</si>
  <si>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</si>
  <si>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</si>
  <si>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</si>
  <si>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</si>
  <si>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</si>
  <si>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</si>
  <si>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</si>
  <si>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</si>
  <si>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</si>
  <si>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</si>
  <si>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</si>
  <si>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</si>
  <si>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</si>
  <si>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</si>
  <si>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</si>
  <si>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</si>
  <si>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</si>
  <si>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</si>
  <si>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</si>
  <si>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</si>
  <si>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</si>
  <si>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</si>
  <si>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</si>
  <si>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</si>
  <si>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</si>
  <si>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</si>
  <si>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</si>
  <si>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</si>
  <si>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</si>
  <si>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</si>
  <si>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</si>
  <si>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</si>
  <si>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</si>
  <si>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</si>
  <si>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</si>
  <si>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</si>
  <si>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</si>
  <si>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</si>
  <si>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</si>
  <si>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</si>
  <si>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</si>
  <si>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</si>
  <si>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</si>
  <si>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</si>
  <si>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</si>
  <si>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</si>
  <si>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</si>
  <si>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</si>
  <si>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</si>
  <si>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</si>
  <si>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</si>
  <si>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</si>
  <si>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</si>
  <si>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</si>
  <si>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</si>
  <si>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</si>
  <si>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</si>
  <si>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</si>
  <si>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</si>
  <si>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</si>
  <si>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</si>
  <si>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</si>
  <si>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</si>
  <si>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</si>
  <si>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</si>
  <si>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</si>
  <si>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</si>
  <si>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</si>
  <si>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</si>
  <si>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</si>
  <si>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</si>
  <si>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</si>
  <si>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</si>
  <si>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</si>
  <si>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</si>
  <si>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</si>
  <si>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</si>
  <si>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</si>
  <si>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</si>
  <si>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</si>
  <si>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</si>
  <si>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</si>
  <si>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</si>
  <si>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</si>
  <si>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</si>
  <si>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</si>
  <si>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</si>
  <si>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</si>
  <si>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</si>
  <si>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</si>
  <si>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</si>
  <si>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</si>
  <si>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</si>
  <si>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</si>
  <si>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</si>
  <si>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</si>
  <si>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</si>
  <si>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</si>
  <si>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</si>
  <si>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</si>
  <si>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</si>
  <si>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</si>
  <si>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</si>
  <si>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</si>
  <si>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</si>
  <si>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</si>
  <si>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</si>
  <si>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</si>
  <si>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</si>
  <si>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</si>
  <si>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</si>
  <si>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</si>
  <si>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</si>
  <si>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</si>
  <si>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</si>
  <si>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</si>
  <si>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</si>
  <si>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</si>
  <si>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</si>
  <si>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</si>
  <si>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</si>
  <si>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</si>
  <si>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</si>
  <si>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</si>
  <si>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</si>
  <si>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</si>
  <si>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</si>
  <si>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</si>
  <si>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</si>
  <si>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</si>
  <si>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</si>
  <si>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</si>
  <si>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</si>
  <si>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</si>
  <si>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</si>
  <si>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</si>
  <si>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</si>
  <si>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</si>
  <si>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</si>
  <si>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</si>
  <si>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</si>
  <si>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</si>
  <si>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</si>
  <si>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</si>
  <si>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</si>
  <si>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</si>
  <si>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</si>
  <si>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</si>
  <si>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</si>
  <si>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</si>
  <si>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</si>
  <si>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</si>
  <si>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</si>
  <si>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</si>
  <si>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</si>
  <si>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</si>
  <si>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</si>
  <si>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</si>
  <si>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</si>
  <si>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</si>
  <si>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</si>
  <si>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</si>
  <si>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</si>
  <si>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</si>
  <si>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</si>
  <si>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</si>
  <si>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</si>
  <si>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</si>
  <si>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</si>
  <si>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</si>
  <si>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</si>
  <si>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</si>
  <si>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</si>
  <si>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</si>
  <si>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</si>
  <si>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</si>
  <si>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</si>
  <si>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</si>
  <si>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</si>
  <si>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</si>
  <si>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</si>
  <si>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</si>
  <si>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</si>
  <si>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</si>
  <si>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</si>
  <si>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</si>
  <si>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</si>
  <si>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</si>
  <si>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</si>
  <si>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</si>
  <si>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</si>
  <si>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</si>
  <si>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</si>
  <si>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</si>
  <si>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</si>
  <si>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</si>
  <si>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</si>
  <si>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</si>
  <si>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</si>
  <si>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</si>
  <si>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</si>
  <si>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</si>
  <si>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</si>
  <si>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</si>
  <si>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</si>
  <si>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</si>
  <si>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</si>
  <si>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</si>
  <si>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</si>
  <si>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</si>
  <si>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</si>
  <si>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</si>
  <si>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</si>
  <si>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</si>
  <si>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</si>
  <si>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</si>
  <si>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</si>
  <si>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</si>
  <si>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</si>
  <si>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</si>
  <si>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</si>
  <si>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</si>
  <si>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</si>
  <si>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</si>
  <si>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</si>
  <si>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</si>
  <si>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</si>
  <si>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</si>
  <si>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</si>
  <si>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</si>
  <si>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</si>
  <si>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</si>
  <si>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</si>
  <si>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</si>
  <si>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</si>
  <si>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</si>
  <si>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</si>
  <si>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</si>
  <si>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</si>
  <si>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</si>
  <si>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</si>
  <si>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</si>
  <si>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</si>
  <si>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</si>
  <si>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</si>
  <si>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</si>
  <si>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</si>
  <si>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</si>
  <si>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</si>
  <si>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</si>
  <si>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</si>
  <si>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</si>
  <si>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</si>
  <si>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</si>
  <si>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</si>
  <si>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</si>
  <si>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</si>
  <si>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</si>
  <si>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</si>
  <si>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</si>
  <si>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</si>
  <si>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</si>
  <si>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</si>
  <si>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</si>
  <si>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</si>
  <si>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</si>
  <si>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</si>
  <si>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</si>
  <si>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</si>
  <si>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</si>
  <si>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</si>
  <si>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</si>
  <si>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</si>
  <si>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</si>
  <si>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</si>
  <si>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</si>
  <si>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</si>
  <si>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</si>
  <si>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</si>
  <si>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</si>
  <si>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</si>
  <si>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</si>
  <si>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</si>
  <si>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</si>
  <si>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</si>
  <si>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</si>
  <si>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</si>
  <si>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</si>
  <si>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</si>
  <si>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</si>
  <si>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</si>
  <si>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</si>
  <si>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</si>
  <si>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</si>
  <si>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</si>
  <si>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</si>
  <si>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</si>
  <si>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</si>
  <si>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</si>
  <si>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</si>
  <si>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</si>
  <si>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</si>
  <si>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</si>
  <si>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</si>
  <si>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</si>
  <si>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</si>
  <si>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</si>
  <si>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</si>
  <si>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</si>
  <si>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</si>
  <si>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</si>
  <si>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</si>
  <si>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</si>
  <si>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</si>
  <si>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</si>
  <si>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</si>
  <si>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</si>
  <si>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</si>
  <si>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</si>
  <si>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</si>
  <si>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</si>
  <si>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</si>
  <si>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</si>
  <si>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</si>
  <si>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</si>
  <si>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</si>
  <si>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</si>
  <si>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</si>
  <si>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</si>
  <si>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</si>
  <si>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</si>
  <si>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</si>
  <si>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</si>
  <si>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</si>
  <si>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</si>
  <si>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</si>
  <si>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</si>
  <si>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</si>
  <si>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</si>
  <si>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</si>
  <si>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</si>
  <si>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</si>
  <si>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</si>
  <si>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</si>
  <si>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</si>
  <si>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</si>
  <si>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</si>
  <si>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</si>
  <si>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</si>
  <si>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</si>
  <si>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</si>
  <si>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</si>
  <si>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</si>
  <si>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</si>
  <si>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</si>
  <si>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</si>
  <si>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</si>
  <si>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</si>
  <si>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</si>
  <si>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</si>
  <si>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</si>
  <si>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</si>
  <si>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</si>
  <si>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</si>
  <si>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</si>
  <si>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</si>
  <si>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</si>
  <si>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</si>
  <si>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</si>
  <si>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</si>
  <si>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</si>
  <si>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</si>
  <si>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</si>
  <si>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</si>
  <si>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</si>
  <si>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</si>
  <si>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</si>
  <si>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</si>
  <si>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</si>
  <si>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</si>
  <si>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</si>
  <si>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</si>
  <si>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</si>
  <si>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</si>
  <si>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</si>
  <si>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</si>
  <si>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</si>
  <si>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</si>
  <si>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</si>
  <si>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</si>
  <si>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</si>
  <si>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</si>
  <si>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</si>
  <si>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</si>
  <si>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</si>
  <si>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</si>
  <si>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</si>
  <si>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</si>
  <si>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</si>
  <si>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</si>
  <si>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</si>
  <si>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</si>
  <si>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</si>
  <si>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</si>
  <si>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</si>
  <si>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</si>
  <si>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</si>
  <si>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</si>
  <si>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</si>
  <si>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</si>
  <si>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</si>
  <si>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</si>
  <si>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</si>
  <si>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</si>
  <si>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</si>
  <si>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</si>
  <si>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</si>
  <si>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</si>
  <si>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</si>
  <si>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</si>
  <si>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</si>
  <si>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</si>
  <si>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</si>
  <si>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</si>
  <si>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</si>
  <si>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</si>
  <si>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</si>
  <si>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</si>
  <si>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</si>
  <si>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</si>
  <si>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</si>
  <si>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</si>
  <si>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</si>
  <si>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</si>
  <si>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</si>
  <si>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</si>
  <si>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</si>
  <si>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</si>
  <si>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</si>
  <si>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</si>
  <si>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</si>
  <si>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</si>
  <si>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</si>
  <si>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</si>
  <si>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</si>
  <si>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</si>
  <si>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</si>
  <si>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</si>
  <si>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</si>
  <si>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</si>
  <si>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</si>
  <si>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</si>
  <si>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</si>
  <si>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</si>
  <si>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</si>
  <si>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</si>
  <si>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</si>
  <si>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</si>
  <si>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</si>
  <si>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</si>
  <si>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</si>
  <si>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</si>
  <si>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</si>
  <si>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</si>
  <si>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</si>
  <si>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</si>
  <si>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</si>
  <si>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</si>
  <si>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</si>
  <si>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</si>
  <si>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</si>
  <si>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</si>
  <si>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</si>
  <si>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</si>
  <si>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</si>
  <si>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</si>
  <si>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</si>
  <si>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</si>
  <si>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</si>
  <si>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</si>
  <si>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</si>
  <si>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</si>
  <si>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</si>
  <si>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</si>
  <si>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</si>
  <si>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</si>
  <si>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</si>
  <si>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</si>
  <si>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</si>
  <si>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</si>
  <si>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</si>
  <si>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</si>
  <si>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</si>
  <si>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</si>
  <si>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</si>
  <si>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</si>
  <si>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</si>
  <si>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</si>
  <si>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</si>
  <si>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</si>
  <si>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</si>
  <si>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</si>
  <si>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</si>
  <si>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</si>
  <si>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</si>
  <si>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</si>
  <si>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</si>
  <si>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</si>
  <si>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</si>
  <si>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</si>
  <si>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</si>
  <si>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</si>
  <si>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</si>
  <si>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</si>
  <si>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</si>
  <si>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</si>
  <si>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</si>
  <si>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</si>
  <si>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</si>
  <si>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</si>
  <si>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</si>
  <si>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</si>
  <si>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</si>
  <si>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</si>
  <si>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</si>
  <si>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</si>
  <si>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</si>
  <si>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</si>
  <si>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</si>
  <si>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</si>
  <si>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</si>
  <si>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</si>
  <si>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</si>
  <si>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</si>
  <si>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</si>
  <si>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</si>
  <si>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</si>
  <si>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</si>
  <si>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</si>
  <si>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</si>
  <si>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</si>
  <si>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</si>
  <si>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</si>
  <si>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</si>
  <si>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</si>
  <si>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</si>
  <si>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</si>
  <si>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</si>
  <si>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</si>
  <si>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</si>
  <si>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</si>
  <si>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</si>
  <si>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</si>
  <si>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</si>
  <si>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</si>
  <si>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</si>
  <si>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</si>
  <si>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</si>
  <si>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</si>
  <si>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</si>
  <si>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</si>
  <si>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</si>
  <si>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</si>
  <si>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</si>
  <si>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</si>
  <si>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</si>
  <si>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</si>
  <si>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</si>
  <si>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</si>
  <si>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</si>
  <si>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</si>
  <si>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</si>
  <si>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</si>
  <si>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</si>
  <si>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</si>
  <si>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</si>
  <si>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</si>
  <si>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</si>
  <si>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</si>
  <si>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</si>
  <si>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</si>
  <si>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</si>
  <si>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</si>
  <si>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</si>
  <si>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</si>
  <si>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</si>
  <si>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</si>
  <si>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</si>
  <si>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</si>
  <si>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</si>
  <si>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</si>
  <si>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</si>
  <si>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</si>
  <si>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</si>
  <si>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</si>
  <si>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</si>
  <si>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</si>
  <si>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</si>
  <si>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</si>
  <si>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</si>
  <si>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</si>
  <si>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</si>
  <si>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</si>
  <si>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</si>
  <si>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</si>
  <si>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</si>
  <si>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</si>
  <si>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</si>
  <si>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</si>
  <si>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</si>
  <si>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</si>
  <si>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</si>
  <si>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</si>
  <si>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</si>
  <si>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</si>
  <si>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</si>
  <si>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</si>
  <si>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</si>
  <si>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</si>
  <si>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</si>
  <si>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</si>
  <si>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</si>
  <si>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</si>
  <si>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</si>
  <si>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</si>
  <si>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</si>
  <si>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</si>
  <si>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</si>
  <si>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</si>
  <si>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</si>
  <si>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</si>
  <si>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</si>
  <si>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</si>
  <si>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</si>
  <si>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</si>
  <si>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</si>
  <si>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</si>
  <si>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</si>
  <si>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</si>
  <si>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</si>
  <si>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</si>
  <si>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</si>
  <si>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</si>
  <si>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</si>
  <si>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</si>
  <si>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</si>
  <si>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</si>
  <si>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</si>
  <si>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</si>
  <si>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</si>
  <si>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</si>
  <si>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</si>
  <si>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</si>
  <si>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</si>
  <si>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</si>
  <si>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</si>
  <si>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</si>
  <si>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</si>
  <si>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</si>
  <si>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</si>
  <si>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</si>
  <si>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</si>
  <si>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</si>
  <si>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</si>
  <si>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</si>
  <si>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</si>
  <si>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</si>
  <si>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</si>
  <si>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</si>
  <si>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</si>
  <si>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</si>
  <si>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</si>
  <si>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</si>
  <si>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</si>
  <si>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</si>
  <si>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</si>
  <si>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</si>
  <si>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</si>
  <si>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</si>
  <si>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</si>
  <si>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</si>
  <si>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</si>
  <si>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</si>
  <si>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</si>
  <si>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</si>
  <si>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</si>
  <si>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</si>
  <si>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</si>
  <si>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</si>
  <si>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</si>
  <si>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</si>
  <si>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</si>
  <si>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</si>
  <si>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</si>
  <si>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</si>
  <si>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</si>
  <si>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</si>
  <si>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</si>
  <si>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</si>
  <si>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</si>
  <si>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</si>
  <si>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</si>
  <si>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</si>
  <si>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</si>
  <si>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</si>
  <si>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</si>
  <si>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</si>
  <si>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</si>
  <si>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</si>
  <si>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</si>
  <si>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</si>
  <si>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</si>
  <si>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</si>
  <si>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</si>
  <si>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</si>
  <si>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</si>
  <si>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</si>
  <si>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</si>
  <si>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</si>
  <si>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</si>
  <si>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</si>
  <si>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</si>
  <si>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</si>
  <si>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</si>
  <si>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</si>
  <si>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</si>
  <si>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</si>
  <si>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</si>
  <si>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</si>
  <si>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</si>
  <si>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</si>
  <si>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</si>
  <si>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</si>
  <si>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</si>
  <si>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</si>
  <si>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</si>
  <si>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</si>
  <si>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</si>
  <si>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</si>
  <si>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</si>
  <si>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</si>
  <si>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</si>
  <si>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</si>
  <si>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</si>
  <si>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</si>
  <si>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</si>
  <si>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</si>
  <si>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</si>
  <si>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</si>
  <si>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</si>
  <si>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</si>
  <si>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</si>
  <si>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</si>
  <si>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</si>
  <si>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</si>
  <si>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</si>
  <si>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</si>
  <si>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</si>
  <si>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</si>
  <si>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</si>
  <si>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</si>
  <si>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</si>
  <si>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</si>
  <si>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</si>
  <si>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</si>
  <si>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</si>
  <si>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</si>
  <si>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</si>
  <si>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</si>
  <si>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</si>
  <si>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</si>
  <si>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</si>
  <si>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</si>
  <si>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</si>
  <si>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</si>
  <si>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</si>
  <si>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</si>
  <si>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</si>
  <si>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</si>
  <si>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</si>
  <si>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</si>
  <si>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</si>
  <si>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</si>
  <si>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</si>
  <si>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</si>
  <si>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</si>
  <si>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</si>
  <si>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</si>
  <si>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</si>
  <si>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</si>
  <si>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</si>
  <si>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</si>
  <si>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</si>
  <si>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</si>
  <si>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</si>
  <si>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</si>
  <si>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</si>
  <si>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</si>
  <si>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</si>
  <si>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</si>
  <si>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</si>
  <si>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</si>
  <si>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</si>
  <si>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</si>
  <si>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</si>
  <si>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</si>
  <si>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</si>
  <si>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</si>
  <si>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</si>
  <si>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</si>
  <si>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</si>
  <si>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</si>
  <si>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</si>
  <si>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</si>
  <si>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</si>
  <si>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</si>
  <si>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</si>
  <si>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</si>
  <si>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</si>
  <si>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</si>
  <si>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</si>
  <si>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</si>
  <si>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</si>
  <si>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</si>
  <si>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</si>
  <si>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</si>
  <si>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</si>
  <si>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</si>
  <si>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</si>
  <si>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</si>
  <si>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</si>
  <si>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</si>
  <si>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</si>
  <si>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</si>
  <si>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</si>
  <si>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</si>
  <si>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</si>
  <si>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</si>
  <si>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</si>
  <si>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</si>
  <si>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</si>
  <si>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</si>
  <si>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</si>
  <si>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</si>
  <si>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</si>
  <si>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</si>
  <si>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</si>
  <si>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</si>
  <si>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</si>
  <si>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</si>
  <si>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</si>
  <si>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</si>
  <si>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</si>
  <si>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</si>
  <si>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</si>
  <si>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</si>
  <si>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</si>
  <si>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</si>
  <si>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</si>
  <si>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</si>
  <si>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</si>
  <si>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</si>
  <si>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</si>
  <si>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</si>
  <si>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</si>
  <si>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</si>
  <si>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</si>
  <si>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</si>
  <si>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</si>
  <si>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</si>
  <si>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</si>
  <si>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</si>
  <si>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</si>
  <si>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</si>
  <si>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</si>
  <si>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</si>
  <si>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</si>
  <si>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</si>
  <si>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</si>
  <si>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</si>
  <si>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</si>
  <si>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</si>
  <si>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</si>
  <si>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</si>
  <si>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</si>
  <si>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</si>
  <si>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</si>
  <si>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</si>
  <si>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</si>
  <si>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</si>
  <si>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</si>
  <si>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</si>
  <si>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</si>
  <si>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</si>
  <si>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</si>
  <si>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</si>
  <si>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</si>
  <si>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</si>
  <si>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</si>
  <si>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</si>
  <si>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</si>
  <si>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</si>
  <si>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</si>
  <si>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</si>
  <si>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</si>
  <si>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</si>
  <si>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</si>
  <si>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</si>
  <si>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</si>
  <si>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</si>
  <si>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</si>
  <si>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</si>
  <si>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</si>
  <si>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</si>
  <si>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</si>
  <si>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</si>
  <si>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</si>
  <si>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</si>
  <si>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</si>
  <si>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</si>
  <si>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</si>
  <si>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</si>
  <si>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</si>
  <si>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</si>
  <si>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</si>
  <si>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</si>
  <si>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</si>
  <si>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</si>
  <si>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</si>
  <si>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</si>
  <si>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</si>
  <si>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</si>
  <si>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</si>
  <si>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</si>
  <si>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</si>
  <si>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</si>
  <si>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</si>
  <si>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</si>
  <si>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</si>
  <si>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</si>
  <si>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</si>
  <si>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</si>
  <si>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</si>
  <si>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</si>
  <si>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</si>
  <si>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</si>
  <si>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</si>
  <si>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</si>
  <si>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</si>
  <si>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</si>
  <si>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</si>
  <si>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</si>
  <si>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</si>
  <si>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</si>
  <si>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</si>
  <si>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</si>
  <si>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</si>
  <si>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</si>
  <si>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</si>
  <si>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</si>
  <si>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</si>
  <si>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</si>
  <si>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</si>
  <si>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</si>
  <si>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</si>
  <si>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</si>
  <si>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</si>
  <si>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</si>
  <si>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</si>
  <si>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</si>
  <si>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</si>
  <si>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</si>
  <si>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</si>
  <si>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</si>
  <si>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</si>
  <si>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</si>
  <si>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</si>
  <si>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</si>
  <si>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</si>
  <si>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</si>
  <si>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</si>
  <si>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</si>
  <si>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</si>
  <si>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</si>
  <si>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</si>
  <si>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</si>
  <si>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</si>
  <si>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</si>
  <si>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</si>
  <si>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</si>
  <si>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</si>
  <si>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</si>
  <si>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</si>
  <si>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</si>
  <si>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</si>
  <si>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</si>
  <si>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</si>
  <si>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</si>
  <si>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</si>
  <si>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</si>
  <si>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</si>
  <si>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</si>
  <si>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</si>
  <si>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</si>
  <si>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</si>
  <si>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</si>
  <si>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</si>
  <si>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</si>
  <si>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</si>
  <si>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</si>
  <si>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</si>
  <si>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</si>
  <si>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</si>
  <si>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</si>
  <si>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</si>
  <si>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</si>
  <si>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</si>
  <si>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</si>
  <si>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</si>
  <si>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</si>
  <si>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</si>
  <si>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</si>
  <si>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</si>
  <si>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</si>
  <si>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</si>
  <si>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</si>
  <si>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</si>
  <si>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</si>
  <si>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</si>
  <si>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</si>
  <si>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</si>
  <si>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</si>
  <si>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</si>
  <si>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</si>
  <si>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</si>
  <si>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</si>
  <si>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</si>
  <si>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</si>
  <si>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</si>
  <si>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</si>
  <si>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</si>
  <si>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</si>
  <si>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</si>
  <si>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</si>
  <si>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</si>
  <si>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</si>
  <si>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</si>
  <si>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</si>
  <si>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</si>
  <si>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</si>
  <si>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</si>
  <si>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</si>
  <si>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</si>
  <si>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</si>
  <si>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</si>
  <si>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</si>
  <si>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</si>
  <si>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</si>
  <si>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</si>
  <si>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</si>
  <si>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</si>
  <si>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</si>
  <si>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</si>
  <si>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</si>
  <si>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</si>
  <si>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</si>
  <si>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</si>
  <si>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</si>
  <si>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</si>
  <si>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</si>
  <si>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</si>
  <si>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</si>
  <si>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</si>
  <si>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</si>
  <si>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</si>
  <si>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</si>
  <si>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</si>
  <si>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</si>
  <si>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</si>
  <si>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</si>
  <si>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</si>
  <si>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</si>
  <si>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</si>
  <si>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</si>
  <si>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</si>
  <si>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</si>
  <si>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</si>
  <si>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</si>
  <si>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</si>
  <si>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</si>
  <si>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</si>
  <si>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</si>
  <si>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</si>
  <si>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</si>
  <si>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</si>
  <si>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</si>
  <si>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</si>
  <si>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</si>
  <si>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</si>
  <si>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</si>
  <si>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</si>
  <si>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</si>
  <si>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</si>
  <si>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</si>
  <si>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</si>
  <si>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</si>
  <si>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</si>
  <si>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</si>
  <si>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</si>
  <si>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</si>
  <si>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</si>
  <si>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</si>
  <si>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</si>
  <si>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</si>
  <si>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</si>
  <si>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</si>
  <si>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</si>
  <si>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</si>
  <si>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</si>
  <si>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</si>
  <si>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</si>
  <si>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</si>
  <si>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</si>
  <si>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</si>
  <si>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</si>
  <si>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</si>
  <si>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</si>
  <si>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</si>
  <si>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</si>
  <si>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</si>
  <si>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</si>
  <si>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</si>
  <si>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</si>
  <si>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</si>
  <si>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</si>
  <si>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</si>
  <si>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</si>
  <si>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</si>
  <si>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</si>
  <si>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</si>
  <si>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</si>
  <si>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</si>
  <si>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</si>
  <si>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</si>
  <si>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</si>
  <si>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</si>
  <si>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</si>
  <si>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</si>
  <si>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</si>
  <si>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</si>
  <si>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</si>
  <si>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</si>
  <si>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</si>
  <si>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</si>
  <si>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</si>
  <si>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</si>
  <si>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</si>
  <si>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</si>
  <si>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</si>
  <si>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</si>
  <si>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</si>
  <si>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</si>
  <si>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</si>
  <si>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</si>
  <si>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</si>
  <si>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</si>
  <si>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</si>
  <si>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</si>
  <si>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</si>
  <si>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</si>
  <si>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</si>
  <si>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</si>
  <si>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</si>
  <si>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</si>
  <si>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</si>
  <si>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</si>
  <si>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</si>
  <si>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</si>
  <si>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</si>
  <si>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</si>
  <si>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</si>
  <si>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</si>
  <si>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</si>
  <si>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</si>
  <si>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</si>
  <si>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</si>
  <si>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</si>
  <si>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</si>
  <si>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</si>
  <si>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</si>
  <si>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</si>
  <si>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</si>
  <si>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</si>
  <si>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</si>
  <si>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</si>
  <si>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</si>
  <si>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</si>
  <si>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</si>
  <si>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</si>
  <si>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</si>
  <si>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</si>
  <si>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</si>
  <si>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</si>
  <si>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</si>
  <si>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</si>
  <si>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</si>
  <si>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</si>
  <si>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</si>
  <si>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</si>
  <si>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</si>
  <si>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</si>
  <si>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</si>
  <si>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</si>
  <si>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</si>
  <si>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</si>
  <si>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</si>
  <si>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</si>
  <si>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</si>
  <si>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</si>
  <si>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</si>
  <si>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</si>
  <si>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</si>
  <si>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</si>
  <si>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</si>
  <si>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</si>
  <si>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</si>
  <si>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</si>
  <si>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</si>
  <si>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</si>
  <si>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</si>
  <si>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</si>
  <si>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</si>
  <si>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</si>
  <si>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</si>
  <si>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</si>
  <si>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</si>
  <si>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</si>
  <si>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</si>
  <si>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</si>
  <si>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</si>
  <si>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</si>
  <si>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</si>
  <si>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</si>
  <si>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</si>
  <si>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</si>
  <si>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</si>
  <si>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</si>
  <si>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</si>
  <si>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</si>
  <si>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</si>
  <si>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</si>
  <si>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</si>
  <si>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</si>
  <si>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</si>
  <si>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</si>
  <si>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</si>
  <si>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</si>
  <si>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</si>
  <si>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</si>
  <si>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</si>
  <si>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</si>
  <si>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</si>
  <si>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</si>
  <si>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</si>
  <si>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</si>
  <si>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</si>
  <si>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</si>
  <si>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</si>
  <si>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</si>
  <si>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</si>
  <si>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</si>
  <si>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</si>
  <si>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</si>
  <si>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</si>
  <si>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</si>
  <si>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</si>
  <si>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</si>
  <si>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</si>
  <si>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</si>
  <si>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</si>
  <si>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</si>
  <si>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</si>
  <si>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</si>
  <si>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</si>
  <si>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</si>
  <si>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</si>
  <si>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</si>
  <si>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</si>
  <si>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</si>
  <si>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</si>
  <si>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</si>
  <si>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</si>
  <si>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</si>
  <si>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</si>
  <si>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</si>
  <si>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</si>
  <si>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</si>
  <si>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</si>
  <si>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</si>
  <si>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</si>
  <si>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</si>
  <si>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</si>
  <si>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</si>
  <si>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</si>
  <si>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</si>
  <si>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</si>
  <si>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</si>
  <si>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</si>
  <si>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</si>
  <si>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</si>
  <si>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</si>
  <si>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</si>
  <si>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</si>
  <si>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</si>
  <si>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</si>
  <si>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</si>
  <si>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</si>
  <si>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</si>
  <si>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</si>
  <si>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</si>
  <si>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</si>
  <si>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</si>
  <si>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</si>
  <si>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</si>
  <si>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</si>
  <si>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</si>
  <si>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</si>
  <si>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</si>
  <si>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</si>
  <si>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</si>
  <si>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</si>
  <si>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</si>
  <si>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</si>
  <si>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</si>
  <si>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</si>
  <si>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</si>
  <si>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</si>
  <si>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</si>
  <si>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</si>
  <si>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</si>
  <si>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</si>
  <si>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</si>
  <si>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</si>
  <si>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</si>
  <si>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</si>
  <si>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</si>
  <si>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</si>
  <si>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</si>
  <si>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</si>
  <si>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</si>
  <si>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</si>
  <si>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</si>
  <si>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</si>
  <si>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</si>
  <si>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</si>
  <si>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</si>
  <si>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</si>
  <si>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</si>
  <si>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</si>
  <si>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</si>
  <si>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</si>
  <si>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</si>
  <si>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</si>
  <si>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</si>
  <si>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</si>
  <si>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</si>
  <si>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</si>
  <si>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</si>
  <si>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</si>
  <si>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</si>
  <si>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</si>
  <si>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</si>
  <si>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</si>
  <si>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</si>
  <si>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</si>
  <si>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</si>
  <si>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</si>
  <si>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</si>
  <si>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</si>
  <si>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</si>
  <si>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</si>
  <si>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</si>
  <si>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</si>
  <si>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</si>
  <si>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</si>
  <si>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</si>
  <si>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</si>
  <si>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</si>
  <si>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</si>
  <si>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</si>
  <si>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</si>
  <si>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</si>
  <si>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</si>
  <si>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</si>
  <si>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</si>
  <si>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</si>
  <si>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</si>
  <si>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</si>
  <si>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</si>
  <si>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</si>
  <si>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</si>
  <si>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</si>
  <si>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</si>
  <si>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</si>
  <si>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</si>
  <si>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</si>
  <si>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</si>
  <si>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</si>
  <si>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</si>
  <si>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</si>
  <si>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</si>
  <si>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</si>
  <si>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</si>
  <si>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</si>
  <si>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</si>
  <si>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</si>
  <si>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</si>
  <si>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</si>
  <si>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</si>
  <si>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</si>
  <si>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</si>
  <si>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</si>
  <si>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</si>
  <si>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</si>
  <si>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</si>
  <si>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</si>
  <si>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</si>
  <si>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</si>
  <si>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</si>
  <si>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</si>
  <si>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</si>
  <si>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</si>
  <si>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</si>
  <si>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</si>
  <si>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</si>
  <si>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</si>
  <si>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</si>
  <si>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</si>
  <si>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</si>
  <si>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</si>
  <si>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</si>
  <si>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</si>
  <si>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</si>
  <si>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</si>
  <si>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</si>
  <si>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</si>
  <si>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</si>
  <si>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</si>
  <si>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</si>
  <si>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</si>
  <si>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</si>
  <si>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</si>
  <si>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</si>
  <si>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</si>
  <si>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</si>
  <si>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</si>
  <si>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</si>
  <si>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</si>
  <si>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</si>
  <si>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</si>
  <si>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</si>
  <si>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</si>
  <si>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</si>
  <si>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</si>
  <si>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</si>
  <si>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</si>
  <si>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</si>
  <si>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</si>
  <si>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</si>
  <si>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</si>
  <si>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</si>
  <si>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</si>
  <si>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</si>
  <si>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</si>
  <si>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</si>
  <si>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</si>
  <si>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</si>
  <si>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</si>
  <si>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</si>
  <si>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</si>
  <si>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</si>
  <si>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</si>
  <si>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</si>
  <si>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</si>
  <si>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</si>
  <si>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</si>
  <si>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</si>
  <si>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</si>
  <si>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</si>
  <si>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</si>
  <si>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</si>
  <si>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</si>
  <si>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</si>
  <si>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</si>
  <si>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</si>
  <si>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</si>
  <si>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</si>
  <si>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</si>
  <si>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</si>
  <si>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</si>
  <si>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</si>
  <si>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</si>
  <si>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</si>
  <si>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</si>
  <si>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</si>
  <si>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</si>
  <si>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</si>
  <si>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</si>
  <si>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</si>
  <si>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</si>
  <si>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</si>
  <si>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</si>
  <si>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</si>
  <si>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</si>
  <si>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</si>
  <si>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</si>
  <si>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</si>
  <si>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</si>
  <si>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</si>
  <si>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</si>
  <si>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</si>
  <si>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</si>
  <si>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</si>
  <si>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</si>
  <si>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</si>
  <si>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</si>
  <si>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</si>
  <si>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</si>
  <si>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</si>
  <si>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</si>
  <si>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</si>
  <si>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</si>
  <si>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</si>
  <si>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</si>
  <si>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</si>
  <si>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</si>
  <si>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</si>
  <si>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</si>
  <si>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</si>
  <si>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</si>
  <si>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</si>
  <si>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</si>
  <si>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</si>
  <si>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</si>
  <si>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</si>
  <si>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</si>
  <si>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</si>
  <si>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</si>
  <si>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</si>
  <si>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</si>
  <si>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</si>
  <si>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</si>
  <si>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</si>
  <si>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</si>
  <si>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</si>
  <si>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</si>
  <si>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</si>
  <si>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</si>
  <si>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</si>
  <si>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</si>
  <si>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</si>
  <si>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</si>
  <si>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</si>
  <si>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</si>
  <si>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</si>
  <si>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</si>
  <si>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</si>
  <si>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</si>
  <si>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</si>
  <si>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</si>
  <si>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</si>
  <si>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</si>
  <si>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</si>
  <si>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</si>
  <si>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</si>
  <si>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</si>
  <si>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</si>
  <si>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</si>
  <si>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</si>
  <si>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</si>
  <si>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</si>
  <si>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</si>
  <si>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</si>
  <si>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</si>
  <si>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</si>
  <si>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</si>
  <si>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</si>
  <si>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</si>
  <si>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</si>
  <si>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</si>
  <si>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</si>
  <si>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</si>
  <si>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</si>
  <si>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</si>
  <si>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</si>
  <si>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</si>
  <si>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</si>
  <si>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</si>
  <si>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</si>
  <si>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</si>
  <si>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</si>
  <si>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</si>
  <si>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</si>
  <si>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</si>
  <si>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</si>
  <si>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</si>
  <si>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</si>
  <si>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</si>
  <si>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</si>
  <si>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</si>
  <si>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</si>
  <si>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</si>
  <si>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</si>
  <si>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</si>
  <si>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</si>
  <si>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</si>
  <si>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</si>
  <si>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</si>
  <si>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</si>
  <si>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</si>
  <si>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</si>
  <si>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</si>
  <si>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</si>
  <si>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</si>
  <si>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</si>
  <si>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</si>
  <si>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</si>
  <si>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</si>
  <si>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</si>
  <si>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</si>
  <si>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</si>
  <si>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</si>
  <si>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</si>
  <si>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</si>
  <si>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</si>
  <si>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</si>
  <si>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</si>
  <si>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</si>
  <si>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</si>
  <si>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</si>
  <si>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</si>
  <si>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</si>
  <si>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</si>
  <si>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</si>
  <si>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</si>
  <si>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</si>
  <si>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</si>
  <si>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</si>
  <si>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</si>
  <si>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</si>
  <si>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</si>
  <si>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</si>
  <si>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</si>
  <si>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</si>
  <si>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</si>
  <si>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</si>
  <si>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</si>
  <si>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</si>
  <si>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</si>
  <si>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</si>
  <si>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</si>
  <si>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</si>
  <si>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</si>
  <si>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</si>
  <si>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</si>
  <si>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</si>
  <si>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</si>
  <si>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</si>
  <si>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</si>
  <si>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</si>
  <si>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</si>
  <si>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</si>
  <si>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</si>
  <si>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</si>
  <si>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</si>
  <si>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</si>
  <si>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</si>
  <si>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</si>
  <si>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</si>
  <si>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</si>
  <si>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</si>
  <si>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</si>
  <si>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</si>
  <si>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</si>
  <si>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</si>
  <si>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</si>
  <si>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</si>
  <si>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</si>
  <si>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</si>
  <si>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</si>
  <si>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</si>
  <si>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</si>
  <si>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</si>
  <si>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</si>
  <si>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</si>
  <si>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</si>
  <si>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</si>
  <si>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</si>
  <si>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</si>
  <si>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</si>
  <si>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</si>
  <si>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</si>
  <si>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</si>
  <si>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</si>
  <si>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</si>
  <si>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</si>
  <si>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</si>
  <si>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</si>
  <si>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</si>
  <si>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</si>
  <si>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</si>
  <si>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</si>
  <si>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</si>
  <si>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</si>
  <si>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</si>
  <si>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</si>
  <si>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</si>
  <si>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</si>
  <si>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</si>
  <si>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</si>
  <si>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</si>
  <si>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</si>
  <si>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</si>
  <si>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</si>
  <si>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</si>
  <si>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</si>
  <si>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</si>
  <si>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</si>
  <si>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</si>
  <si>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</si>
  <si>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</si>
  <si>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</si>
  <si>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</si>
  <si>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</si>
  <si>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</si>
  <si>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</si>
  <si>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</si>
  <si>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</si>
  <si>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</si>
  <si>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</si>
  <si>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</si>
  <si>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</si>
  <si>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</si>
  <si>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</si>
  <si>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</si>
  <si>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</si>
  <si>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</si>
  <si>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</si>
  <si>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</si>
  <si>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</si>
  <si>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</si>
  <si>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</si>
  <si>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</si>
  <si>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</si>
  <si>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</si>
  <si>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</si>
  <si>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</si>
  <si>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</si>
  <si>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</si>
  <si>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</si>
  <si>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</si>
  <si>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</si>
  <si>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</si>
  <si>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</si>
  <si>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</si>
  <si>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</si>
  <si>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</si>
  <si>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</si>
  <si>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</si>
  <si>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</si>
  <si>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</si>
  <si>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</si>
  <si>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</si>
  <si>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</si>
  <si>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</si>
  <si>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</si>
  <si>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</si>
  <si>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</si>
  <si>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</si>
  <si>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</si>
  <si>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</si>
  <si>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</si>
  <si>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</si>
  <si>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</si>
  <si>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</si>
  <si>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</si>
  <si>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</si>
  <si>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</si>
  <si>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</si>
  <si>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</si>
  <si>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</si>
  <si>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</si>
  <si>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</si>
  <si>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</si>
  <si>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</si>
  <si>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</si>
  <si>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</si>
  <si>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</si>
  <si>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</si>
  <si>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</si>
  <si>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</si>
  <si>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</si>
  <si>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</si>
  <si>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</si>
  <si>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</si>
  <si>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</si>
  <si>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</si>
  <si>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</si>
  <si>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</si>
  <si>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</si>
  <si>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</si>
  <si>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</si>
  <si>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</si>
  <si>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</si>
  <si>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</si>
  <si>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</si>
  <si>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</si>
  <si>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</si>
  <si>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</si>
  <si>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</si>
  <si>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</si>
  <si>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</si>
  <si>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</si>
  <si>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</si>
  <si>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</si>
  <si>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</si>
  <si>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</si>
  <si>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</si>
  <si>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</si>
  <si>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</si>
  <si>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</si>
  <si>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</si>
  <si>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</si>
  <si>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</si>
  <si>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</si>
  <si>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</si>
  <si>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</si>
  <si>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</si>
  <si>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</si>
  <si>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</si>
  <si>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</si>
  <si>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</si>
  <si>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</si>
  <si>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</si>
  <si>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</si>
  <si>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</si>
  <si>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</si>
  <si>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</si>
  <si>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</si>
  <si>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</si>
  <si>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</si>
  <si>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</si>
  <si>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</si>
  <si>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</si>
  <si>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</si>
  <si>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</si>
  <si>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</si>
  <si>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</si>
  <si>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</si>
  <si>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</si>
  <si>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</si>
  <si>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</si>
  <si>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</si>
  <si>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</si>
  <si>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</si>
  <si>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</si>
  <si>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</si>
  <si>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</si>
  <si>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</si>
  <si>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</si>
  <si>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</si>
  <si>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</si>
  <si>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</si>
  <si>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</si>
  <si>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</si>
  <si>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</si>
  <si>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</si>
  <si>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</si>
  <si>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</si>
  <si>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</si>
  <si>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</si>
  <si>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</si>
  <si>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</si>
  <si>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</si>
  <si>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</si>
  <si>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</si>
  <si>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</si>
  <si>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</si>
  <si>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</si>
  <si>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</si>
  <si>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</si>
  <si>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</si>
  <si>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</si>
  <si>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</si>
  <si>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</si>
  <si>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</si>
  <si>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</si>
  <si>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</si>
  <si>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</si>
  <si>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</si>
  <si>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</si>
  <si>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</si>
  <si>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</si>
  <si>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</si>
  <si>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</si>
  <si>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</si>
  <si>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</si>
  <si>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</si>
  <si>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</si>
  <si>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</si>
  <si>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</si>
  <si>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</si>
  <si>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</si>
  <si>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</si>
  <si>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</si>
  <si>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</si>
  <si>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</si>
  <si>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</si>
  <si>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</si>
  <si>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</si>
  <si>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</si>
  <si>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</si>
  <si>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</si>
  <si>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</si>
  <si>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</si>
  <si>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</si>
  <si>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</si>
  <si>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</si>
  <si>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</si>
  <si>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</si>
  <si>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</si>
  <si>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</si>
  <si>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</si>
  <si>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</si>
  <si>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</si>
  <si>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</si>
  <si>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</si>
  <si>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</si>
  <si>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</si>
  <si>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</si>
  <si>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</si>
  <si>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</si>
  <si>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</si>
  <si>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</si>
  <si>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</si>
  <si>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</si>
  <si>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</si>
  <si>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</si>
  <si>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</si>
  <si>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</si>
  <si>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</si>
  <si>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</si>
  <si>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</si>
  <si>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</si>
  <si>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</si>
  <si>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</si>
  <si>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</si>
  <si>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</si>
  <si>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</si>
  <si>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</si>
  <si>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</si>
  <si>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</si>
  <si>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</si>
  <si>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</si>
  <si>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</si>
  <si>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</si>
  <si>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</si>
  <si>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</si>
  <si>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</si>
  <si>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</si>
  <si>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</si>
  <si>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</si>
  <si>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</si>
  <si>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</si>
  <si>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</si>
  <si>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</si>
  <si>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</si>
  <si>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</si>
  <si>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</si>
  <si>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</si>
  <si>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</si>
  <si>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</si>
  <si>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</si>
  <si>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</si>
  <si>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</si>
  <si>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</si>
  <si>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</si>
  <si>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</si>
  <si>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</si>
  <si>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</si>
  <si>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</si>
  <si>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</si>
  <si>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</si>
  <si>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</si>
  <si>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</si>
  <si>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</si>
  <si>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</si>
  <si>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</si>
  <si>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</si>
  <si>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</si>
  <si>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</si>
  <si>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</si>
  <si>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</si>
  <si>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</si>
  <si>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</si>
  <si>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</si>
  <si>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</si>
  <si>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</si>
  <si>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</si>
  <si>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</si>
  <si>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</si>
  <si>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</si>
  <si>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</si>
  <si>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</si>
  <si>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</si>
  <si>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</si>
  <si>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</si>
  <si>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</si>
  <si>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</si>
  <si>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</si>
  <si>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</si>
  <si>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</si>
  <si>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</si>
  <si>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</si>
  <si>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</si>
  <si>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</si>
  <si>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</si>
  <si>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</si>
  <si>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</si>
  <si>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</si>
  <si>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</si>
  <si>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</si>
  <si>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</si>
  <si>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</si>
  <si>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</si>
  <si>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</si>
  <si>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</si>
  <si>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</si>
  <si>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</si>
  <si>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</si>
  <si>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</si>
  <si>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</si>
  <si>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</si>
  <si>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</si>
  <si>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</si>
  <si>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</si>
  <si>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</si>
  <si>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</si>
  <si>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</si>
  <si>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</si>
  <si>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</si>
  <si>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</si>
  <si>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</si>
  <si>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</si>
  <si>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</si>
  <si>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</si>
  <si>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</si>
  <si>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</si>
  <si>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</si>
  <si>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</si>
  <si>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</si>
  <si>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</si>
  <si>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</si>
  <si>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</si>
  <si>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</si>
  <si>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</si>
  <si>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</si>
  <si>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</si>
  <si>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</si>
  <si>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</si>
  <si>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</si>
  <si>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</si>
  <si>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</si>
  <si>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</si>
  <si>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</si>
  <si>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</si>
  <si>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</si>
  <si>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</si>
  <si>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</si>
  <si>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</si>
  <si>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</si>
  <si>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</si>
  <si>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</si>
  <si>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</si>
  <si>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</si>
  <si>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</si>
  <si>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</si>
  <si>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</si>
  <si>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</si>
  <si>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</si>
  <si>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</si>
  <si>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</si>
  <si>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</si>
  <si>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</si>
  <si>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</si>
  <si>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</si>
  <si>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</si>
  <si>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</si>
  <si>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</si>
  <si>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</si>
  <si>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</si>
  <si>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</si>
  <si>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</si>
  <si>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</si>
  <si>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</si>
  <si>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</si>
  <si>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</si>
  <si>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</si>
  <si>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</si>
  <si>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</si>
  <si>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</si>
  <si>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</si>
  <si>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</si>
  <si>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</si>
  <si>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</si>
  <si>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</si>
  <si>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</si>
  <si>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</si>
  <si>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</si>
  <si>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</si>
  <si>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</si>
  <si>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</si>
  <si>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</si>
  <si>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</si>
  <si>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</si>
  <si>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</si>
  <si>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</si>
  <si>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</si>
  <si>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</si>
  <si>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</si>
  <si>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</si>
  <si>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</si>
  <si>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</si>
  <si>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</si>
  <si>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</si>
  <si>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</si>
  <si>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</si>
  <si>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</si>
  <si>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</si>
  <si>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</si>
  <si>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</si>
  <si>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</si>
  <si>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</si>
  <si>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</si>
  <si>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</si>
  <si>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</si>
  <si>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</si>
  <si>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</si>
  <si>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</si>
  <si>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</si>
  <si>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</si>
  <si>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</si>
  <si>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</si>
  <si>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</si>
  <si>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</si>
  <si>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</si>
  <si>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</si>
  <si>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</si>
  <si>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</si>
  <si>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</si>
  <si>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</si>
  <si>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</si>
  <si>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</si>
  <si>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</si>
  <si>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</si>
  <si>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</si>
  <si>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</si>
  <si>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</si>
  <si>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</si>
  <si>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</si>
  <si>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</si>
  <si>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</si>
  <si>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</si>
  <si>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</si>
  <si>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</si>
  <si>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</si>
  <si>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</si>
  <si>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</si>
  <si>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</si>
  <si>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</si>
  <si>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</si>
  <si>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</si>
  <si>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</si>
  <si>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</si>
  <si>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</si>
  <si>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</si>
  <si>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</si>
  <si>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</si>
  <si>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</si>
  <si>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</si>
  <si>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</si>
  <si>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</si>
  <si>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</si>
  <si>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</si>
  <si>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</si>
  <si>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</si>
  <si>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</si>
  <si>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</si>
  <si>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</si>
  <si>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</si>
  <si>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</si>
  <si>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</si>
  <si>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</si>
  <si>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</si>
  <si>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</si>
  <si>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</si>
  <si>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</si>
  <si>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</si>
  <si>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</si>
  <si>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</si>
  <si>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</si>
  <si>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</si>
  <si>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</si>
  <si>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</si>
  <si>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</si>
  <si>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</si>
  <si>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</si>
  <si>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</si>
  <si>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</si>
  <si>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</si>
  <si>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</si>
  <si>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</si>
  <si>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</si>
  <si>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</si>
  <si>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</si>
  <si>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</si>
  <si>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</si>
  <si>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</si>
  <si>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</si>
  <si>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</si>
  <si>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</si>
  <si>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</si>
  <si>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</si>
  <si>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</si>
  <si>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</si>
  <si>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</si>
  <si>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</si>
  <si>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</si>
  <si>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</si>
  <si>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</si>
  <si>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</si>
  <si>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</si>
  <si>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</si>
  <si>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</si>
  <si>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</si>
  <si>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</si>
  <si>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</si>
  <si>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</si>
  <si>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</si>
  <si>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</si>
  <si>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</si>
  <si>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</si>
  <si>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</si>
  <si>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</si>
  <si>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</si>
  <si>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</si>
  <si>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</si>
  <si>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</si>
  <si>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</si>
  <si>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</si>
  <si>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</si>
  <si>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</si>
  <si>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</si>
  <si>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</si>
  <si>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</si>
  <si>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</si>
  <si>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</si>
  <si>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</si>
  <si>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</si>
  <si>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</si>
  <si>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</si>
  <si>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</si>
  <si>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</si>
  <si>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</si>
  <si>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</si>
  <si>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</si>
  <si>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</si>
  <si>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</si>
  <si>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</si>
  <si>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</si>
  <si>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</si>
  <si>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</si>
  <si>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</si>
  <si>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</si>
  <si>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</si>
  <si>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</si>
  <si>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</si>
  <si>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</si>
  <si>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</si>
  <si>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</si>
  <si>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</si>
  <si>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</si>
  <si>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</si>
  <si>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</si>
  <si>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</si>
  <si>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</si>
  <si>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</si>
  <si>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</si>
  <si>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</si>
  <si>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</si>
  <si>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</si>
  <si>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</si>
  <si>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</si>
  <si>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</si>
  <si>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</si>
  <si>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</si>
  <si>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</si>
  <si>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</si>
  <si>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</si>
  <si>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</si>
  <si>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</si>
  <si>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</si>
  <si>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</si>
  <si>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</si>
  <si>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</si>
  <si>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</si>
  <si>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</si>
  <si>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</si>
  <si>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</si>
  <si>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</si>
  <si>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</si>
  <si>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</si>
  <si>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</si>
  <si>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</si>
  <si>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</si>
  <si>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</si>
  <si>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</si>
  <si>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</si>
  <si>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</si>
  <si>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</si>
  <si>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</si>
  <si>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</si>
  <si>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</si>
  <si>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</si>
  <si>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</si>
  <si>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</si>
  <si>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</si>
  <si>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</si>
  <si>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</si>
  <si>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</si>
  <si>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</si>
  <si>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</si>
  <si>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</si>
  <si>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</si>
  <si>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</si>
  <si>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</si>
  <si>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</si>
  <si>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</si>
  <si>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</si>
  <si>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</si>
  <si>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</si>
  <si>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</si>
  <si>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</si>
  <si>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</si>
  <si>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</si>
  <si>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</si>
  <si>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</si>
  <si>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</si>
  <si>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</si>
  <si>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</si>
  <si>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</si>
  <si>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</si>
  <si>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</si>
  <si>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</si>
  <si>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</si>
  <si>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</si>
  <si>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</si>
  <si>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</si>
  <si>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</si>
  <si>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</si>
  <si>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</si>
  <si>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</si>
  <si>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</si>
  <si>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</si>
  <si>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</si>
  <si>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</si>
  <si>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</si>
  <si>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</si>
  <si>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</si>
  <si>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</si>
  <si>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</si>
  <si>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</si>
  <si>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</si>
  <si>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</si>
  <si>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</si>
  <si>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</si>
  <si>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</si>
  <si>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</si>
  <si>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</si>
  <si>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</si>
  <si>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</si>
  <si>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</si>
  <si>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</si>
  <si>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</si>
  <si>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</si>
  <si>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</si>
  <si>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</si>
  <si>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</si>
  <si>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</si>
  <si>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</si>
  <si>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</si>
  <si>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</si>
  <si>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</si>
  <si>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</si>
  <si>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</si>
  <si>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</si>
  <si>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</si>
  <si>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</si>
  <si>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</si>
  <si>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</si>
  <si>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</si>
  <si>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</si>
  <si>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</si>
  <si>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</si>
  <si>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</si>
  <si>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</si>
  <si>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</si>
  <si>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</si>
  <si>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</si>
  <si>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</si>
  <si>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</si>
  <si>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</si>
  <si>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</si>
  <si>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</si>
  <si>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</si>
  <si>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</si>
  <si>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</si>
  <si>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</si>
  <si>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</si>
  <si>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</si>
  <si>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</si>
  <si>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</si>
  <si>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</si>
  <si>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</si>
  <si>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</si>
  <si>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</si>
  <si>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</si>
  <si>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</si>
  <si>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</si>
  <si>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</si>
  <si>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</si>
  <si>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</si>
  <si>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</si>
  <si>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</si>
  <si>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</si>
  <si>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</si>
  <si>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</si>
  <si>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</si>
  <si>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</si>
  <si>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</si>
  <si>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</si>
  <si>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</si>
  <si>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</si>
  <si>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</si>
  <si>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</si>
  <si>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</si>
  <si>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</si>
  <si>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</si>
  <si>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</si>
  <si>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</si>
  <si>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</si>
  <si>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</si>
  <si>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</si>
  <si>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</si>
  <si>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</si>
  <si>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</si>
  <si>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</si>
  <si>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</si>
  <si>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</si>
  <si>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</si>
  <si>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</si>
  <si>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</si>
  <si>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</si>
  <si>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</si>
  <si>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</si>
  <si>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</si>
  <si>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</si>
  <si>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</si>
  <si>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</si>
  <si>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</si>
  <si>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</si>
  <si>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</si>
  <si>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</si>
  <si>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</si>
  <si>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</si>
  <si>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</si>
  <si>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</si>
  <si>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</si>
  <si>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</si>
  <si>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</si>
  <si>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</si>
  <si>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</si>
  <si>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</si>
  <si>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</si>
  <si>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</si>
  <si>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</si>
  <si>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</si>
  <si>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</si>
  <si>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</si>
  <si>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</si>
  <si>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</si>
  <si>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</si>
  <si>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</si>
  <si>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</si>
  <si>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</si>
  <si>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</si>
  <si>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</si>
  <si>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</si>
  <si>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</si>
  <si>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</si>
  <si>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</si>
  <si>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</si>
  <si>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</si>
  <si>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</si>
  <si>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</si>
  <si>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</si>
  <si>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</si>
  <si>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</si>
  <si>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</si>
  <si>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</si>
  <si>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</si>
  <si>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</si>
  <si>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</si>
  <si>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</si>
  <si>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</si>
  <si>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</si>
  <si>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</si>
  <si>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</si>
  <si>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</si>
  <si>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</si>
  <si>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</si>
  <si>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</si>
  <si>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</si>
  <si>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</si>
  <si>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</si>
  <si>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</si>
  <si>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</si>
  <si>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</si>
  <si>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</si>
  <si>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</si>
  <si>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</si>
  <si>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</si>
  <si>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</si>
  <si>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</si>
  <si>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</si>
  <si>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</si>
  <si>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</si>
  <si>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</si>
  <si>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</si>
  <si>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</si>
  <si>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</si>
  <si>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</si>
  <si>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</si>
  <si>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</si>
  <si>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</si>
  <si>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</si>
  <si>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</si>
  <si>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</si>
  <si>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</si>
  <si>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</si>
  <si>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</si>
  <si>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</si>
  <si>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</si>
  <si>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</si>
  <si>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</si>
  <si>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</si>
  <si>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</si>
  <si>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</si>
  <si>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</si>
  <si>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</si>
  <si>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</si>
  <si>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</si>
  <si>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</si>
  <si>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</si>
  <si>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</si>
  <si>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</si>
  <si>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</si>
  <si>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</si>
  <si>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</si>
  <si>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</si>
  <si>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</si>
  <si>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</si>
  <si>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</si>
  <si>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</si>
  <si>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</si>
  <si>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</si>
  <si>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</si>
  <si>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</si>
  <si>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</si>
  <si>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</si>
  <si>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</si>
  <si>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</si>
  <si>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</si>
  <si>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</si>
  <si>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</si>
  <si>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</si>
  <si>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</si>
  <si>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</si>
  <si>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</si>
  <si>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</si>
  <si>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</si>
  <si>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</si>
  <si>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</si>
  <si>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</si>
  <si>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</si>
  <si>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</si>
  <si>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</si>
  <si>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</si>
  <si>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</si>
  <si>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</si>
  <si>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</si>
  <si>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</si>
  <si>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</si>
  <si>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</si>
  <si>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</si>
  <si>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</si>
  <si>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</si>
  <si>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</si>
  <si>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</si>
  <si>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</si>
  <si>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</si>
  <si>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</si>
  <si>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</si>
  <si>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</si>
  <si>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</si>
  <si>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</si>
  <si>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</si>
  <si>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</si>
  <si>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</si>
  <si>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</si>
  <si>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</si>
  <si>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</si>
  <si>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</si>
  <si>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</si>
  <si>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</si>
  <si>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</si>
  <si>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</si>
  <si>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</si>
  <si>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</si>
  <si>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</si>
  <si>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</si>
  <si>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</si>
  <si>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</si>
  <si>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</si>
  <si>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</si>
  <si>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</si>
  <si>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</si>
  <si>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</si>
  <si>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</si>
  <si>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</si>
  <si>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</si>
  <si>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</si>
  <si>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</si>
  <si>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</si>
  <si>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</si>
  <si>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</si>
  <si>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</si>
  <si>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</si>
  <si>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</si>
  <si>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</si>
  <si>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</si>
  <si>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</si>
  <si>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</si>
  <si>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</si>
  <si>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</si>
  <si>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</si>
  <si>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</si>
  <si>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</si>
  <si>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</si>
  <si>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</si>
  <si>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</si>
  <si>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</si>
  <si>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</si>
  <si>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</si>
  <si>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</si>
  <si>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</si>
  <si>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</si>
  <si>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</si>
  <si>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</si>
  <si>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</si>
  <si>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</si>
  <si>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</si>
  <si>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</si>
  <si>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</si>
  <si>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</si>
  <si>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</si>
  <si>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</si>
  <si>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</si>
  <si>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</si>
  <si>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</si>
  <si>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</si>
  <si>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</si>
  <si>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</si>
  <si>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</si>
  <si>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</si>
  <si>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</si>
  <si>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</si>
  <si>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</si>
  <si>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</si>
  <si>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</si>
  <si>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</si>
  <si>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</si>
  <si>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</si>
  <si>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</si>
  <si>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</si>
  <si>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</si>
  <si>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</si>
  <si>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</si>
  <si>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</si>
  <si>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</si>
  <si>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</si>
  <si>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</si>
  <si>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</si>
  <si>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</si>
  <si>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</si>
  <si>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</si>
  <si>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</si>
  <si>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</si>
  <si>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</si>
  <si>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</si>
  <si>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</si>
  <si>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</si>
  <si>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</si>
  <si>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</si>
  <si>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</si>
  <si>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</si>
  <si>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</si>
  <si>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</si>
  <si>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</si>
  <si>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</si>
  <si>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</si>
  <si>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</si>
  <si>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</si>
  <si>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</si>
  <si>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</si>
  <si>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</si>
  <si>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</si>
  <si>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</si>
  <si>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</si>
  <si>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</si>
  <si>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</si>
  <si>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</si>
  <si>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</si>
  <si>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</si>
  <si>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</si>
  <si>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</si>
  <si>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</si>
  <si>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</si>
  <si>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</si>
  <si>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</si>
  <si>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</si>
  <si>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</si>
  <si>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</si>
  <si>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</si>
  <si>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</si>
  <si>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</si>
  <si>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</si>
  <si>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</si>
  <si>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</si>
  <si>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</si>
  <si>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</si>
  <si>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</si>
  <si>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</si>
  <si>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</si>
  <si>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</si>
  <si>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</si>
  <si>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</si>
  <si>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</si>
  <si>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</si>
  <si>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</si>
  <si>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</si>
  <si>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</si>
  <si>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</si>
  <si>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</si>
  <si>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</si>
  <si>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</si>
  <si>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</si>
  <si>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</si>
  <si>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</si>
  <si>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</si>
  <si>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</si>
  <si>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</si>
  <si>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</si>
  <si>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</si>
  <si>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</si>
  <si>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</si>
  <si>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</si>
  <si>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</si>
  <si>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</si>
  <si>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</si>
  <si>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</si>
  <si>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</si>
  <si>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</si>
  <si>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</si>
  <si>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</si>
  <si>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</si>
  <si>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</si>
  <si>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</si>
  <si>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</si>
  <si>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</si>
  <si>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</si>
  <si>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</si>
  <si>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</si>
  <si>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</si>
  <si>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</si>
  <si>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</si>
  <si>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</si>
  <si>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</si>
  <si>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</si>
  <si>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</si>
  <si>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</si>
  <si>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</si>
  <si>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</si>
  <si>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</si>
  <si>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</si>
  <si>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</si>
  <si>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</si>
  <si>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</si>
  <si>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</si>
  <si>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</si>
  <si>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</si>
  <si>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</si>
  <si>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</si>
  <si>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</si>
  <si>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</si>
  <si>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</si>
  <si>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</si>
  <si>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</si>
  <si>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</si>
  <si>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</si>
  <si>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</si>
  <si>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</si>
  <si>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</si>
  <si>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</si>
  <si>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</si>
  <si>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</si>
  <si>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</si>
  <si>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</si>
  <si>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</si>
  <si>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</si>
  <si>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</si>
  <si>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</si>
  <si>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</si>
  <si>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</si>
  <si>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</si>
  <si>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</si>
  <si>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</si>
  <si>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</si>
  <si>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</si>
  <si>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</si>
  <si>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</si>
  <si>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</si>
  <si>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</si>
  <si>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</si>
  <si>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</si>
  <si>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</si>
  <si>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</si>
  <si>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</si>
  <si>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</si>
  <si>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</si>
  <si>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</si>
  <si>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</si>
  <si>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</si>
  <si>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</si>
  <si>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</si>
  <si>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</si>
  <si>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</si>
  <si>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</si>
  <si>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</si>
  <si>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</si>
  <si>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</si>
  <si>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</si>
  <si>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</si>
  <si>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</si>
  <si>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</si>
  <si>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</si>
  <si>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</si>
  <si>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</si>
  <si>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</si>
  <si>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</si>
  <si>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</si>
  <si>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</si>
  <si>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</si>
  <si>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</si>
  <si>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</si>
  <si>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</si>
  <si>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</si>
  <si>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</si>
  <si>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</si>
  <si>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</si>
  <si>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</si>
  <si>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</si>
  <si>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</si>
  <si>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</si>
  <si>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</si>
  <si>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</si>
  <si>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</si>
  <si>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</si>
  <si>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</si>
  <si>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</si>
  <si>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</si>
  <si>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</si>
  <si>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</si>
  <si>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</si>
  <si>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</si>
  <si>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</si>
  <si>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</si>
  <si>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</si>
  <si>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</si>
  <si>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</si>
  <si>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</si>
  <si>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</si>
  <si>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</si>
  <si>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</si>
  <si>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</si>
  <si>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</si>
  <si>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</si>
  <si>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</si>
  <si>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</si>
  <si>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</si>
  <si>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</si>
  <si>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</si>
  <si>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</si>
  <si>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</si>
  <si>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</si>
  <si>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</si>
  <si>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</si>
  <si>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</si>
  <si>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</si>
  <si>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</si>
  <si>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</si>
  <si>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</si>
  <si>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</si>
  <si>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</si>
  <si>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</si>
  <si>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</si>
  <si>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</si>
  <si>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</si>
  <si>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</si>
  <si>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</si>
  <si>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</si>
  <si>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</si>
  <si>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</si>
  <si>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</si>
  <si>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</si>
  <si>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</si>
  <si>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</si>
  <si>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</si>
  <si>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</si>
  <si>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</si>
  <si>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</si>
  <si>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</si>
  <si>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</si>
  <si>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</si>
  <si>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</si>
  <si>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</si>
  <si>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</si>
  <si>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</si>
  <si>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</si>
  <si>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</si>
  <si>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</si>
  <si>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</si>
  <si>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</si>
  <si>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</si>
  <si>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</si>
  <si>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</si>
  <si>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</si>
  <si>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</si>
  <si>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</si>
  <si>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</si>
  <si>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</si>
  <si>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</si>
  <si>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</si>
  <si>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</si>
  <si>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</si>
  <si>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</si>
  <si>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</si>
  <si>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</si>
  <si>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</si>
  <si>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</si>
  <si>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</si>
  <si>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</si>
  <si>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</si>
  <si>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</si>
  <si>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</si>
  <si>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</si>
  <si>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</si>
  <si>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</si>
  <si>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</si>
  <si>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</si>
  <si>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</si>
  <si>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</si>
  <si>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</si>
  <si>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</si>
  <si>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</si>
  <si>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</si>
  <si>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</si>
  <si>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</si>
  <si>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</si>
  <si>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</si>
  <si>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</si>
  <si>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</si>
  <si>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</si>
  <si>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</si>
  <si>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</si>
  <si>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</si>
  <si>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</si>
  <si>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</si>
  <si>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</si>
  <si>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</si>
  <si>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</si>
  <si>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</si>
  <si>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</si>
  <si>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</si>
  <si>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</si>
  <si>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</si>
  <si>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</si>
  <si>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</si>
  <si>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</si>
  <si>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</si>
  <si>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</si>
  <si>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</si>
  <si>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</si>
  <si>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</si>
  <si>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</si>
  <si>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</si>
  <si>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</si>
  <si>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</si>
  <si>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</si>
  <si>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</si>
  <si>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</si>
  <si>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</si>
  <si>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</si>
  <si>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</si>
  <si>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</si>
  <si>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</si>
  <si>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</si>
  <si>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</si>
  <si>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</si>
  <si>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</si>
  <si>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</si>
  <si>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</si>
  <si>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</si>
  <si>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</si>
  <si>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</si>
  <si>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</si>
  <si>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</si>
  <si>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</si>
  <si>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</si>
  <si>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</si>
  <si>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</si>
  <si>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</si>
  <si>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</si>
  <si>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</si>
  <si>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</si>
  <si>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</si>
  <si>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</si>
  <si>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</si>
  <si>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</si>
  <si>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</si>
  <si>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</si>
  <si>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</si>
  <si>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</si>
  <si>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</si>
  <si>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</si>
  <si>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</si>
  <si>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</si>
  <si>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</si>
  <si>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</si>
  <si>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</si>
  <si>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</si>
  <si>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</si>
  <si>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</si>
  <si>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</si>
  <si>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</si>
  <si>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</si>
  <si>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</si>
  <si>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</si>
  <si>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</si>
  <si>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</si>
  <si>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</si>
  <si>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</si>
  <si>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</si>
  <si>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</si>
  <si>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</si>
  <si>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</si>
  <si>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</si>
  <si>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</si>
  <si>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</si>
  <si>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</si>
  <si>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</si>
  <si>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</si>
  <si>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</si>
  <si>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</si>
  <si>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</si>
  <si>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</si>
  <si>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</si>
  <si>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</si>
  <si>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</si>
  <si>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</si>
  <si>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</si>
  <si>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</si>
  <si>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</si>
  <si>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</si>
  <si>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</si>
  <si>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</si>
  <si>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</si>
  <si>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</si>
  <si>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</si>
  <si>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</si>
  <si>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</si>
  <si>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</si>
  <si>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</si>
  <si>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</si>
  <si>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</si>
  <si>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</si>
  <si>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</si>
  <si>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</si>
  <si>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</si>
  <si>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</si>
  <si>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</si>
  <si>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</si>
  <si>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</si>
  <si>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</si>
  <si>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</si>
  <si>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</si>
  <si>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</si>
  <si>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</si>
  <si>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</si>
  <si>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</si>
  <si>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</si>
  <si>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</si>
  <si>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</si>
  <si>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</si>
  <si>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</si>
  <si>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</si>
  <si>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</si>
  <si>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</si>
  <si>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</si>
  <si>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</si>
  <si>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</si>
  <si>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</si>
  <si>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</si>
  <si>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</si>
  <si>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</si>
  <si>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</si>
  <si>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</si>
  <si>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</si>
  <si>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</si>
  <si>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</si>
  <si>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</si>
  <si>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</si>
  <si>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</si>
  <si>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</si>
  <si>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</si>
  <si>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</si>
  <si>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</si>
  <si>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</si>
  <si>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</si>
  <si>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</si>
  <si>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</si>
  <si>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</si>
  <si>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</si>
  <si>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</si>
  <si>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</si>
  <si>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</si>
  <si>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</si>
  <si>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</si>
  <si>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</si>
  <si>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</si>
  <si>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</si>
  <si>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</si>
  <si>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</si>
  <si>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</si>
  <si>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</si>
  <si>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</si>
  <si>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</si>
  <si>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</si>
  <si>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</si>
  <si>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</si>
  <si>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</si>
  <si>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</si>
  <si>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</si>
  <si>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</si>
  <si>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</si>
  <si>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</si>
  <si>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</si>
  <si>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</si>
  <si>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</si>
  <si>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</si>
  <si>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</si>
  <si>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</si>
  <si>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</si>
  <si>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</si>
  <si>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</si>
  <si>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</si>
  <si>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</si>
  <si>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</si>
  <si>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</si>
  <si>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</si>
  <si>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</si>
  <si>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</si>
  <si>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</si>
  <si>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</si>
  <si>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</si>
  <si>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</si>
  <si>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</si>
  <si>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</si>
  <si>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</si>
  <si>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</si>
  <si>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</si>
  <si>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</si>
  <si>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</si>
  <si>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</si>
  <si>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</si>
  <si>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</si>
  <si>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</si>
  <si>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</si>
  <si>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</si>
  <si>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</si>
  <si>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</si>
  <si>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</si>
  <si>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</si>
  <si>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</si>
  <si>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</si>
  <si>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</si>
  <si>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</si>
  <si>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</si>
  <si>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</si>
  <si>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</si>
  <si>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</si>
  <si>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</si>
  <si>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</si>
  <si>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</si>
  <si>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</si>
  <si>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</si>
  <si>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</si>
  <si>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</si>
  <si>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</si>
  <si>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</si>
  <si>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</si>
  <si>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</si>
  <si>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</si>
  <si>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</si>
  <si>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</si>
  <si>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</si>
  <si>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</si>
  <si>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</si>
  <si>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</si>
  <si>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</si>
  <si>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</si>
  <si>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</si>
  <si>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</si>
  <si>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</si>
  <si>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</si>
  <si>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</si>
  <si>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</si>
  <si>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</si>
  <si>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</si>
  <si>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</si>
  <si>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</si>
  <si>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</si>
  <si>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</si>
  <si>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</si>
  <si>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</si>
  <si>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</si>
  <si>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</si>
  <si>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</si>
  <si>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</si>
  <si>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</si>
  <si>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</si>
  <si>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</si>
  <si>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</si>
  <si>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</si>
  <si>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</si>
  <si>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</si>
  <si>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</si>
  <si>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</si>
  <si>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</si>
  <si>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</si>
  <si>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</si>
  <si>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</si>
  <si>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</si>
  <si>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</si>
  <si>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</si>
  <si>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</si>
  <si>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</si>
  <si>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</si>
  <si>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</si>
  <si>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</si>
  <si>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</si>
  <si>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</si>
  <si>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</si>
  <si>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</si>
  <si>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</si>
  <si>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</si>
  <si>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</si>
  <si>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</si>
  <si>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</si>
  <si>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</si>
  <si>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</si>
  <si>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</si>
  <si>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</si>
  <si>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</si>
  <si>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</si>
  <si>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</si>
  <si>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</si>
  <si>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</si>
  <si>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</si>
  <si>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</si>
  <si>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</si>
  <si>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</si>
  <si>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</si>
  <si>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</si>
  <si>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</si>
  <si>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</si>
  <si>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</si>
  <si>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</si>
  <si>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</si>
  <si>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</si>
  <si>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</si>
  <si>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</si>
  <si>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</si>
  <si>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</si>
  <si>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</si>
  <si>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</si>
  <si>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</si>
  <si>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</si>
  <si>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</si>
  <si>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</si>
  <si>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</si>
  <si>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</si>
  <si>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</si>
  <si>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</si>
  <si>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</si>
  <si>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</si>
  <si>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</si>
  <si>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</si>
  <si>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</si>
  <si>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</si>
  <si>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</si>
  <si>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</si>
  <si>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</si>
  <si>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</si>
  <si>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</si>
  <si>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</si>
  <si>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</si>
  <si>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</si>
  <si>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</si>
  <si>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</si>
  <si>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</si>
  <si>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</si>
  <si>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</si>
  <si>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</si>
  <si>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</si>
  <si>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</si>
  <si>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</si>
  <si>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</si>
  <si>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</si>
  <si>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</si>
  <si>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</si>
  <si>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</si>
  <si>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</si>
  <si>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</si>
  <si>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</si>
  <si>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</si>
  <si>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</si>
  <si>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</si>
  <si>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</si>
  <si>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</si>
  <si>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</si>
  <si>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</si>
  <si>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</si>
  <si>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</si>
  <si>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</si>
  <si>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</si>
  <si>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</si>
  <si>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</si>
  <si>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</si>
  <si>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</si>
  <si>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</si>
  <si>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</si>
  <si>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</si>
  <si>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</si>
  <si>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</si>
  <si>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</si>
  <si>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</si>
  <si>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</si>
  <si>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</si>
  <si>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</si>
  <si>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</si>
  <si>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</si>
  <si>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</si>
  <si>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</si>
  <si>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</si>
  <si>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</si>
  <si>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</si>
  <si>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</si>
  <si>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</si>
  <si>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</si>
  <si>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</si>
  <si>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</si>
  <si>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</si>
  <si>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</si>
  <si>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</si>
  <si>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</si>
  <si>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</si>
  <si>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</si>
  <si>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</si>
  <si>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</si>
  <si>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</si>
  <si>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</si>
  <si>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</si>
  <si>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</si>
  <si>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</si>
  <si>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</si>
  <si>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</si>
  <si>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</si>
  <si>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</si>
  <si>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</si>
  <si>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</si>
  <si>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</si>
  <si>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</si>
  <si>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</si>
  <si>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</si>
  <si>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</si>
  <si>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</si>
  <si>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</si>
  <si>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</si>
  <si>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</si>
  <si>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</si>
  <si>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</si>
  <si>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</si>
  <si>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</si>
  <si>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</si>
  <si>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</si>
  <si>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</si>
  <si>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</si>
  <si>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</si>
  <si>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</si>
  <si>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</si>
  <si>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</si>
  <si>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</si>
  <si>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</si>
  <si>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</si>
  <si>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</si>
  <si>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</si>
  <si>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</si>
  <si>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</si>
  <si>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</si>
  <si>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</si>
  <si>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</si>
  <si>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</si>
  <si>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</si>
  <si>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</si>
  <si>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</si>
  <si>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</si>
  <si>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</si>
  <si>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</si>
  <si>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</si>
  <si>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</si>
  <si>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</si>
  <si>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</si>
  <si>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</si>
  <si>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</si>
  <si>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</si>
  <si>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</si>
  <si>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</si>
  <si>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</si>
  <si>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</si>
  <si>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</si>
  <si>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</si>
  <si>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</si>
  <si>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</si>
  <si>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</si>
  <si>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</si>
  <si>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</si>
  <si>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</si>
  <si>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</si>
  <si>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</si>
  <si>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</si>
  <si>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</si>
  <si>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</si>
  <si>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</si>
  <si>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</si>
  <si>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</si>
  <si>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</si>
  <si>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</si>
  <si>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</si>
  <si>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</si>
  <si>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</si>
  <si>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</si>
  <si>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</si>
  <si>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</si>
  <si>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</si>
  <si>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</si>
  <si>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</si>
  <si>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</si>
  <si>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</si>
  <si>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</si>
  <si>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</si>
  <si>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</si>
  <si>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</si>
  <si>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</si>
  <si>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</si>
  <si>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</si>
  <si>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</si>
  <si>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</si>
  <si>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</si>
  <si>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</si>
  <si>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</si>
  <si>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</si>
  <si>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</si>
  <si>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</si>
  <si>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</si>
  <si>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</si>
  <si>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</si>
  <si>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</si>
  <si>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</si>
  <si>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</si>
  <si>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</si>
  <si>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</si>
  <si>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</si>
  <si>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</si>
  <si>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</si>
  <si>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</si>
  <si>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</si>
  <si>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</si>
  <si>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</si>
  <si>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</si>
  <si>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</si>
  <si>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</si>
  <si>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</si>
  <si>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</si>
  <si>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</si>
  <si>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</si>
  <si>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</si>
  <si>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</si>
  <si>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</si>
  <si>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</si>
  <si>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</si>
  <si>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</si>
  <si>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</si>
  <si>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</si>
  <si>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</si>
  <si>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</si>
  <si>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</si>
  <si>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</si>
  <si>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</si>
  <si>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</si>
  <si>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</si>
  <si>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</si>
  <si>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</si>
  <si>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</si>
  <si>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</si>
  <si>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</si>
  <si>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</si>
  <si>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</si>
  <si>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</si>
  <si>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</si>
  <si>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</si>
  <si>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</si>
  <si>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</si>
  <si>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</si>
  <si>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</si>
  <si>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</si>
  <si>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</si>
  <si>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</si>
  <si>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</si>
  <si>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</si>
  <si>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</si>
  <si>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</si>
  <si>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</si>
  <si>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</si>
  <si>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</si>
  <si>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</si>
  <si>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</si>
  <si>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</si>
  <si>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</si>
  <si>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</si>
  <si>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</si>
  <si>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</si>
  <si>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</si>
  <si>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</si>
  <si>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</si>
  <si>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</si>
  <si>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</si>
  <si>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</si>
  <si>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</si>
  <si>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</si>
  <si>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</si>
  <si>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</si>
  <si>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</si>
  <si>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</si>
  <si>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</si>
  <si>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</si>
  <si>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</si>
  <si>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</si>
  <si>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</si>
  <si>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</si>
  <si>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</si>
  <si>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</si>
  <si>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</si>
  <si>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</si>
  <si>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</si>
  <si>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</si>
  <si>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</si>
  <si>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</si>
  <si>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</si>
  <si>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</si>
  <si>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</si>
  <si>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</si>
  <si>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</si>
  <si>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</si>
  <si>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</si>
  <si>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</si>
  <si>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</si>
  <si>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</si>
  <si>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</si>
  <si>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</si>
  <si>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</si>
  <si>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</si>
  <si>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</si>
  <si>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</si>
  <si>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</si>
  <si>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</si>
  <si>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</si>
  <si>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</si>
  <si>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</si>
  <si>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</si>
  <si>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</si>
  <si>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</si>
  <si>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</si>
  <si>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</si>
  <si>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</si>
  <si>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</si>
  <si>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</si>
  <si>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</si>
  <si>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</si>
  <si>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</si>
  <si>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</si>
  <si>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</si>
  <si>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</si>
  <si>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</si>
  <si>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</si>
  <si>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</si>
  <si>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</si>
  <si>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</si>
  <si>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</si>
  <si>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</si>
  <si>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</si>
  <si>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</si>
  <si>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</si>
  <si>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</si>
  <si>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</si>
  <si>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</si>
  <si>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</si>
  <si>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</si>
  <si>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</si>
  <si>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</si>
  <si>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</si>
  <si>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</si>
  <si>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</si>
  <si>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</si>
  <si>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</si>
  <si>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</si>
  <si>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</si>
  <si>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</si>
  <si>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</si>
  <si>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</si>
  <si>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</si>
  <si>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</si>
  <si>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</si>
  <si>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</si>
  <si>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</si>
  <si>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</si>
  <si>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</si>
  <si>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</si>
  <si>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</si>
  <si>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</si>
  <si>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</si>
  <si>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</si>
  <si>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</si>
  <si>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</si>
  <si>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</si>
  <si>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</si>
  <si>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</si>
  <si>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</si>
  <si>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</si>
  <si>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</si>
  <si>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</si>
  <si>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</si>
  <si>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</si>
  <si>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</si>
  <si>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</si>
  <si>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</si>
  <si>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</si>
  <si>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</si>
  <si>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</si>
  <si>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</si>
  <si>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</si>
  <si>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</si>
  <si>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</si>
  <si>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</si>
  <si>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</si>
  <si>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</si>
  <si>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</si>
  <si>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</si>
  <si>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</si>
  <si>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</si>
  <si>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</si>
  <si>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</si>
  <si>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</si>
  <si>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</si>
  <si>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</si>
  <si>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</si>
  <si>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</si>
  <si>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</si>
  <si>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</si>
  <si>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</si>
  <si>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</si>
  <si>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</si>
  <si>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</si>
  <si>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</si>
  <si>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</si>
  <si>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</si>
  <si>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</si>
  <si>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</si>
  <si>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</si>
  <si>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</si>
  <si>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</si>
  <si>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</si>
  <si>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</si>
  <si>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</si>
  <si>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</si>
  <si>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</si>
  <si>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</si>
  <si>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</si>
  <si>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</si>
  <si>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</si>
  <si>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</si>
  <si>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</si>
  <si>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</si>
  <si>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</si>
  <si>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</si>
  <si>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</si>
  <si>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</si>
  <si>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</si>
  <si>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</si>
  <si>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</si>
  <si>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</si>
  <si>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</si>
  <si>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</si>
  <si>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</si>
  <si>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</si>
  <si>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</si>
  <si>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</si>
  <si>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</si>
  <si>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</si>
  <si>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</si>
  <si>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</si>
  <si>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</si>
  <si>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</si>
  <si>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</si>
  <si>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</si>
  <si>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</si>
  <si>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</si>
  <si>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</si>
  <si>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</si>
  <si>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</si>
  <si>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</si>
  <si>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</si>
  <si>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</si>
  <si>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</si>
  <si>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</si>
  <si>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</si>
  <si>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</si>
  <si>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</si>
  <si>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</si>
  <si>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</si>
  <si>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</si>
  <si>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</si>
  <si>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</si>
  <si>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</si>
  <si>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</si>
  <si>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</si>
  <si>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</si>
  <si>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</si>
  <si>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</si>
  <si>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</si>
  <si>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</si>
  <si>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</si>
  <si>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</si>
  <si>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</si>
  <si>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</si>
  <si>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</si>
  <si>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</si>
  <si>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</si>
  <si>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</si>
  <si>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</si>
  <si>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</si>
  <si>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</si>
  <si>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</si>
  <si>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</si>
  <si>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</si>
  <si>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</si>
  <si>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</si>
  <si>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</si>
  <si>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</si>
  <si>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</si>
  <si>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</si>
  <si>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</si>
  <si>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</si>
  <si>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</si>
  <si>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</si>
  <si>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</si>
  <si>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</si>
  <si>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</si>
  <si>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</si>
  <si>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</si>
  <si>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</si>
  <si>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</si>
  <si>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</si>
  <si>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</si>
  <si>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</si>
  <si>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</si>
  <si>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</si>
  <si>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</si>
  <si>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</si>
  <si>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</si>
  <si>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</si>
  <si>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</si>
  <si>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</si>
  <si>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</si>
  <si>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</si>
  <si>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</si>
  <si>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</si>
  <si>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</si>
  <si>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</si>
  <si>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</si>
  <si>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</si>
  <si>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</si>
  <si>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</si>
  <si>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</si>
  <si>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</si>
  <si>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</si>
  <si>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</si>
  <si>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</si>
  <si>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</si>
  <si>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</si>
  <si>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</si>
  <si>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</si>
  <si>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</si>
  <si>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</si>
  <si>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</si>
  <si>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</si>
  <si>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</si>
  <si>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</si>
  <si>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</si>
  <si>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</si>
  <si>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</si>
  <si>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</si>
  <si>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</si>
  <si>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</si>
  <si>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</si>
  <si>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</si>
  <si>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</si>
  <si>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</si>
  <si>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</si>
  <si>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</si>
  <si>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</si>
  <si>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</si>
  <si>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</si>
  <si>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</si>
  <si>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</si>
  <si>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</si>
  <si>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</si>
  <si>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</si>
  <si>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</si>
  <si>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</si>
  <si>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</si>
  <si>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</si>
  <si>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</si>
  <si>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</si>
  <si>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</si>
  <si>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</si>
  <si>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</si>
  <si>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</si>
  <si>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</si>
  <si>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</si>
  <si>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</si>
  <si>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</si>
  <si>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</si>
  <si>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</si>
  <si>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</si>
  <si>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</si>
  <si>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</si>
  <si>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</si>
  <si>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</si>
  <si>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</si>
  <si>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</si>
  <si>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</si>
  <si>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</si>
  <si>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</si>
  <si>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</si>
  <si>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</si>
  <si>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</si>
  <si>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</si>
  <si>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</si>
  <si>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</si>
  <si>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</si>
  <si>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</si>
  <si>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</si>
  <si>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</si>
  <si>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</si>
  <si>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</si>
  <si>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</si>
  <si>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</si>
  <si>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</si>
  <si>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</si>
  <si>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</si>
  <si>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</si>
  <si>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</si>
  <si>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</si>
  <si>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</si>
  <si>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</si>
  <si>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</si>
  <si>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</si>
  <si>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</si>
  <si>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</si>
  <si>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</si>
  <si>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</si>
  <si>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</si>
  <si>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</si>
  <si>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</si>
  <si>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</si>
  <si>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</si>
  <si>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</si>
  <si>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</si>
  <si>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</si>
  <si>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</si>
  <si>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</si>
  <si>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</si>
  <si>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</si>
  <si>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</si>
  <si>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</si>
  <si>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</si>
  <si>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</si>
  <si>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</si>
  <si>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</si>
  <si>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</si>
  <si>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</si>
  <si>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</si>
  <si>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</si>
  <si>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</si>
  <si>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</si>
  <si>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</si>
  <si>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</si>
  <si>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</si>
  <si>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</si>
  <si>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</si>
  <si>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</si>
  <si>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</si>
  <si>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</si>
  <si>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</si>
  <si>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</si>
  <si>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</si>
  <si>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</si>
  <si>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</si>
  <si>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</si>
  <si>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</si>
  <si>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</si>
  <si>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</si>
  <si>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</si>
  <si>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</si>
  <si>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</si>
  <si>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</si>
  <si>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</si>
  <si>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</si>
  <si>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</si>
  <si>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</si>
  <si>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</si>
  <si>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</si>
  <si>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</si>
  <si>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</si>
  <si>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</si>
  <si>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</si>
  <si>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</si>
  <si>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</si>
  <si>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</si>
  <si>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</si>
  <si>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</si>
  <si>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</si>
  <si>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</si>
  <si>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</si>
  <si>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</si>
  <si>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</si>
  <si>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</si>
  <si>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</si>
  <si>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</si>
  <si>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</si>
  <si>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</si>
  <si>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</si>
  <si>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</si>
  <si>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</si>
  <si>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</si>
  <si>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</si>
  <si>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</si>
  <si>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</si>
  <si>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</si>
  <si>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</si>
  <si>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</si>
  <si>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</si>
  <si>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</si>
  <si>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</si>
  <si>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</si>
  <si>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</si>
  <si>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</si>
  <si>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</si>
  <si>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</si>
  <si>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</si>
  <si>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</si>
  <si>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</si>
  <si>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</si>
  <si>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</si>
  <si>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</si>
  <si>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</si>
  <si>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</si>
  <si>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</si>
  <si>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</si>
  <si>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</si>
  <si>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</si>
  <si>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</si>
  <si>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</si>
  <si>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</si>
  <si>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</si>
  <si>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</si>
  <si>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</si>
  <si>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</si>
  <si>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</si>
  <si>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</si>
  <si>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</si>
  <si>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</si>
  <si>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</si>
  <si>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</si>
  <si>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</si>
  <si>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</si>
  <si>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</si>
  <si>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</si>
  <si>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</si>
  <si>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</si>
  <si>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</si>
  <si>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</si>
  <si>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</si>
  <si>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</si>
  <si>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</si>
  <si>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</si>
  <si>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</si>
  <si>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</si>
  <si>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</si>
  <si>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</si>
  <si>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</si>
  <si>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</si>
  <si>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</si>
  <si>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</si>
  <si>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</si>
  <si>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</si>
  <si>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</si>
  <si>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</si>
  <si>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</si>
  <si>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</si>
  <si>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</si>
  <si>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</si>
  <si>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</si>
  <si>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</si>
  <si>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</si>
  <si>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</si>
  <si>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</si>
  <si>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</si>
  <si>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</si>
  <si>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</si>
  <si>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</si>
  <si>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</si>
  <si>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</si>
  <si>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</si>
  <si>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</si>
  <si>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</si>
  <si>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</si>
  <si>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</si>
  <si>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</si>
  <si>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</si>
  <si>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</si>
  <si>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</si>
  <si>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</si>
  <si>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</si>
  <si>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</si>
  <si>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</si>
  <si>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</si>
  <si>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</si>
  <si>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</si>
  <si>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</si>
  <si>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</si>
  <si>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</si>
  <si>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</si>
  <si>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</si>
  <si>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</si>
  <si>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</si>
  <si>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</si>
  <si>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</si>
  <si>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</si>
  <si>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</si>
  <si>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</si>
  <si>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</si>
  <si>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</si>
  <si>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</si>
  <si>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</si>
  <si>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</si>
  <si>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</si>
  <si>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</si>
  <si>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</si>
  <si>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</si>
  <si>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</si>
  <si>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</si>
  <si>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</si>
  <si>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</si>
  <si>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</si>
  <si>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</si>
  <si>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</si>
  <si>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</si>
  <si>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</si>
  <si>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</si>
  <si>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</si>
  <si>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</si>
  <si>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</si>
  <si>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</si>
  <si>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</si>
  <si>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</si>
  <si>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</si>
  <si>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</si>
  <si>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</si>
  <si>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</si>
  <si>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</si>
  <si>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</si>
  <si>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</si>
  <si>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</si>
  <si>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</si>
  <si>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</si>
  <si>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</si>
  <si>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</si>
  <si>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</si>
  <si>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</si>
  <si>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</si>
  <si>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</si>
  <si>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</si>
  <si>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</si>
  <si>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</si>
  <si>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</si>
  <si>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</si>
  <si>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</si>
  <si>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</si>
  <si>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</si>
  <si>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</si>
  <si>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</si>
  <si>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</si>
  <si>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</si>
  <si>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</si>
  <si>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</si>
  <si>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</si>
  <si>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</si>
  <si>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</si>
  <si>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</si>
  <si>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</si>
  <si>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</si>
  <si>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</si>
  <si>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</si>
  <si>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</si>
  <si>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</si>
  <si>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</si>
  <si>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</si>
  <si>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</si>
  <si>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</si>
  <si>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</si>
  <si>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</si>
  <si>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</si>
  <si>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</si>
  <si>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</si>
  <si>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</si>
  <si>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</si>
  <si>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</si>
  <si>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</si>
  <si>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</si>
  <si>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</si>
  <si>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</si>
  <si>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</si>
  <si>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</si>
  <si>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</si>
  <si>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</si>
  <si>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</si>
  <si>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</si>
  <si>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</si>
  <si>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</si>
  <si>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</si>
  <si>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</si>
  <si>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</si>
  <si>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</si>
  <si>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</si>
  <si>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</si>
  <si>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</si>
  <si>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</si>
  <si>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</si>
  <si>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</si>
  <si>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</si>
  <si>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</si>
  <si>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</si>
  <si>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</si>
  <si>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</si>
  <si>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</si>
  <si>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</si>
  <si>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</si>
  <si>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</si>
  <si>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</si>
  <si>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</si>
  <si>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</si>
  <si>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</si>
  <si>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</si>
  <si>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</si>
  <si>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</si>
  <si>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</si>
  <si>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</si>
  <si>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</si>
  <si>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</si>
  <si>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</si>
  <si>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</si>
  <si>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</si>
  <si>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</si>
  <si>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</si>
  <si>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</si>
  <si>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</si>
  <si>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</si>
  <si>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</si>
  <si>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</si>
  <si>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</si>
  <si>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</si>
  <si>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</si>
  <si>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</si>
  <si>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</si>
  <si>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</si>
  <si>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</si>
  <si>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</si>
  <si>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</si>
  <si>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</si>
  <si>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</si>
  <si>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</si>
  <si>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</si>
  <si>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</si>
  <si>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</si>
  <si>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</si>
  <si>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</si>
  <si>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</si>
  <si>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</si>
  <si>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</si>
  <si>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</si>
  <si>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</si>
  <si>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</si>
  <si>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</si>
  <si>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</si>
  <si>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</si>
  <si>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</si>
  <si>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</si>
  <si>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</si>
  <si>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</si>
  <si>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</si>
  <si>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</si>
  <si>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</si>
  <si>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</si>
  <si>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</si>
  <si>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</si>
  <si>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</si>
  <si>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</si>
  <si>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</si>
  <si>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</si>
  <si>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</si>
  <si>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</si>
  <si>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</si>
  <si>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</si>
  <si>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</si>
  <si>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</si>
  <si>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</si>
  <si>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</si>
  <si>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</si>
  <si>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</si>
  <si>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</si>
  <si>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</si>
  <si>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</si>
  <si>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</si>
  <si>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</si>
  <si>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</si>
  <si>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</si>
  <si>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</si>
  <si>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</si>
  <si>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</si>
  <si>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</si>
  <si>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</si>
  <si>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</si>
  <si>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</si>
  <si>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</si>
  <si>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</si>
  <si>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</si>
  <si>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</si>
  <si>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</si>
  <si>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</si>
  <si>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</si>
  <si>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</si>
  <si>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</si>
  <si>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</si>
  <si>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</si>
  <si>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</si>
  <si>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</si>
  <si>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</si>
  <si>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</si>
  <si>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</si>
  <si>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</si>
  <si>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</si>
  <si>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</si>
  <si>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</si>
  <si>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</si>
  <si>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</si>
  <si>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</si>
  <si>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</si>
  <si>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</si>
  <si>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</si>
  <si>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</si>
  <si>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</si>
  <si>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</si>
  <si>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</si>
  <si>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</si>
  <si>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</si>
  <si>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</si>
  <si>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</si>
  <si>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</si>
  <si>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</si>
  <si>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</si>
  <si>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</si>
  <si>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</si>
  <si>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</si>
  <si>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</si>
  <si>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</si>
  <si>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</si>
  <si>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</si>
  <si>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</si>
  <si>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</si>
  <si>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</si>
  <si>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</si>
  <si>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</si>
  <si>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</si>
  <si>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</si>
  <si>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</si>
  <si>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</si>
  <si>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</si>
  <si>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</si>
  <si>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</si>
  <si>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</si>
  <si>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</si>
  <si>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</si>
  <si>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</si>
  <si>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</si>
  <si>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</si>
  <si>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</si>
  <si>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</si>
  <si>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</si>
  <si>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</si>
  <si>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</si>
  <si>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</si>
  <si>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</si>
  <si>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</si>
  <si>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</si>
  <si>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</si>
  <si>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</si>
  <si>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</si>
  <si>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</si>
  <si>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</si>
  <si>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</si>
  <si>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</si>
  <si>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</si>
  <si>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</si>
  <si>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</si>
  <si>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</si>
  <si>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</si>
  <si>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</si>
  <si>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</si>
  <si>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</si>
  <si>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</si>
  <si>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</si>
  <si>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</si>
  <si>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</si>
  <si>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</si>
  <si>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</si>
  <si>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</si>
  <si>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</si>
  <si>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</si>
  <si>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</si>
  <si>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</si>
  <si>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</si>
  <si>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</si>
  <si>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</si>
  <si>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</si>
  <si>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</si>
  <si>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</si>
  <si>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</si>
  <si>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</si>
  <si>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</si>
  <si>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</si>
  <si>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</si>
  <si>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</si>
  <si>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</si>
  <si>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</si>
  <si>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</si>
  <si>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</si>
  <si>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</si>
  <si>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</si>
  <si>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</si>
  <si>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</si>
  <si>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</si>
  <si>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</si>
  <si>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</si>
  <si>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</si>
  <si>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</si>
  <si>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</si>
  <si>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</si>
  <si>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</si>
  <si>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</si>
  <si>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</si>
  <si>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</si>
  <si>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</si>
  <si>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</si>
  <si>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</si>
  <si>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</si>
  <si>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</si>
  <si>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</si>
  <si>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</si>
  <si>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</si>
  <si>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</si>
  <si>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</si>
  <si>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</si>
  <si>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</si>
  <si>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</si>
  <si>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</si>
  <si>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</si>
  <si>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</si>
  <si>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</si>
  <si>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</si>
  <si>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</si>
  <si>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</si>
  <si>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</si>
  <si>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</si>
  <si>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</si>
  <si>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</si>
  <si>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</si>
  <si>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</si>
  <si>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</si>
  <si>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</si>
  <si>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</si>
  <si>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</si>
  <si>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</si>
  <si>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</si>
  <si>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</si>
  <si>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</si>
  <si>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</si>
  <si>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</si>
  <si>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</si>
  <si>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</si>
  <si>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</si>
  <si>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</si>
  <si>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</si>
  <si>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</si>
  <si>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</si>
  <si>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</si>
  <si>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</si>
  <si>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</si>
  <si>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</si>
  <si>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</si>
  <si>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</si>
  <si>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</si>
  <si>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</si>
  <si>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</si>
  <si>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</si>
  <si>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</si>
  <si>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</si>
  <si>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</si>
  <si>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</si>
  <si>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</si>
  <si>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</si>
  <si>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</si>
  <si>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</si>
  <si>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</si>
  <si>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</si>
  <si>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</si>
  <si>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</si>
  <si>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</si>
  <si>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</si>
  <si>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</si>
  <si>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</si>
  <si>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</si>
  <si>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</si>
  <si>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</si>
  <si>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</si>
  <si>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</si>
  <si>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</si>
  <si>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</si>
  <si>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</si>
  <si>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</si>
  <si>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</si>
  <si>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</si>
  <si>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</si>
  <si>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</si>
  <si>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</si>
  <si>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</si>
  <si>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</si>
  <si>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</si>
  <si>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</si>
  <si>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</si>
  <si>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</si>
  <si>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</si>
  <si>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</si>
  <si>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</si>
  <si>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</si>
  <si>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</si>
  <si>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</si>
  <si>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</si>
  <si>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</si>
  <si>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</si>
  <si>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</si>
  <si>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</si>
  <si>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</si>
  <si>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</si>
  <si>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</si>
  <si>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</si>
  <si>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</si>
  <si>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</si>
  <si>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</si>
  <si>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</si>
  <si>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</si>
  <si>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</si>
  <si>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</si>
  <si>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</si>
  <si>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</si>
  <si>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</si>
  <si>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</si>
  <si>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</si>
  <si>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</si>
  <si>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</si>
  <si>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</si>
  <si>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</si>
  <si>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</si>
  <si>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</si>
  <si>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</si>
  <si>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</si>
  <si>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</si>
  <si>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</si>
  <si>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</si>
  <si>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</si>
  <si>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</si>
  <si>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</si>
  <si>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</si>
  <si>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</si>
  <si>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</si>
  <si>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</si>
  <si>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</si>
  <si>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</si>
  <si>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</si>
  <si>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</si>
  <si>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</si>
  <si>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</si>
  <si>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</si>
  <si>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</si>
  <si>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</si>
  <si>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</si>
  <si>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</si>
  <si>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</si>
  <si>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</si>
  <si>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</si>
  <si>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</si>
  <si>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</si>
  <si>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</si>
  <si>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</si>
  <si>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</si>
  <si>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</si>
  <si>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</si>
  <si>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</si>
  <si>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</si>
  <si>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</si>
  <si>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</si>
  <si>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</si>
  <si>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</si>
  <si>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</si>
  <si>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</si>
  <si>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</si>
  <si>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</si>
  <si>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</si>
  <si>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</si>
  <si>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</si>
  <si>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</si>
  <si>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</si>
  <si>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</si>
  <si>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</si>
  <si>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</si>
  <si>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</si>
  <si>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</si>
  <si>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</si>
  <si>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</si>
  <si>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</si>
  <si>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</si>
  <si>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</si>
  <si>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</si>
  <si>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</si>
  <si>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</si>
  <si>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</si>
  <si>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</si>
  <si>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</si>
  <si>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</si>
  <si>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</si>
  <si>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</si>
  <si>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</si>
  <si>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</si>
  <si>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</si>
  <si>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</si>
  <si>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</si>
  <si>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</si>
  <si>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</si>
  <si>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</si>
  <si>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</si>
  <si>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</si>
  <si>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</si>
  <si>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</si>
  <si>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</si>
  <si>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</si>
  <si>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</si>
  <si>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</si>
  <si>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</si>
  <si>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</si>
  <si>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</si>
  <si>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</si>
  <si>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</si>
  <si>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</si>
  <si>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</si>
  <si>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</si>
  <si>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</si>
  <si>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</si>
  <si>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</si>
  <si>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</si>
  <si>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</si>
  <si>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</si>
  <si>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</si>
  <si>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</si>
  <si>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</si>
  <si>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</si>
  <si>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</si>
  <si>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</si>
  <si>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</si>
  <si>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</si>
  <si>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</si>
  <si>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</si>
  <si>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</si>
  <si>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</si>
  <si>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</si>
  <si>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</si>
  <si>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</si>
  <si>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</si>
  <si>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</si>
  <si>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</si>
  <si>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</si>
  <si>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</si>
  <si>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</si>
  <si>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</si>
  <si>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</si>
  <si>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</si>
  <si>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</si>
  <si>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</si>
  <si>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</si>
  <si>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</si>
  <si>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</si>
  <si>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</si>
  <si>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</si>
  <si>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</si>
  <si>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</si>
  <si>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</si>
  <si>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</si>
  <si>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</si>
  <si>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</si>
  <si>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</si>
  <si>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</si>
  <si>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</si>
  <si>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</si>
  <si>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</si>
  <si>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</si>
  <si>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</si>
  <si>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</si>
  <si>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</si>
  <si>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</si>
  <si>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</si>
  <si>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</si>
  <si>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</si>
  <si>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</si>
  <si>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</si>
  <si>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</si>
  <si>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</si>
  <si>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</si>
  <si>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</si>
  <si>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</si>
  <si>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</si>
  <si>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</si>
  <si>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</si>
  <si>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</si>
  <si>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</si>
  <si>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</si>
  <si>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</si>
  <si>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</si>
  <si>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</si>
  <si>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</si>
  <si>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</si>
  <si>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</si>
  <si>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</si>
  <si>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</si>
  <si>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</si>
  <si>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</si>
  <si>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</si>
  <si>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</si>
  <si>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</si>
  <si>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</si>
  <si>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</si>
  <si>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</si>
  <si>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</si>
  <si>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</si>
  <si>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</si>
  <si>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</si>
  <si>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</si>
  <si>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</si>
  <si>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</si>
  <si>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</si>
  <si>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</si>
  <si>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</si>
  <si>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</si>
  <si>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</si>
  <si>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</si>
  <si>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</si>
  <si>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</si>
  <si>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</si>
  <si>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</si>
  <si>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</si>
  <si>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</si>
  <si>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</si>
  <si>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</si>
  <si>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</si>
  <si>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</si>
  <si>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</si>
  <si>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</si>
  <si>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</si>
  <si>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</si>
  <si>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</si>
  <si>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</si>
  <si>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</si>
  <si>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</si>
  <si>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</si>
  <si>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</si>
  <si>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</si>
  <si>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</si>
  <si>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</si>
  <si>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</si>
  <si>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</si>
  <si>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</si>
  <si>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</si>
  <si>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</si>
  <si>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</si>
  <si>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</si>
  <si>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</si>
  <si>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</si>
  <si>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</si>
  <si>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</si>
  <si>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</si>
  <si>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</si>
  <si>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</si>
  <si>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</si>
  <si>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</si>
  <si>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</si>
  <si>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</si>
  <si>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</si>
  <si>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</si>
  <si>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</si>
  <si>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</si>
  <si>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</si>
  <si>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</si>
  <si>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</si>
  <si>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</si>
  <si>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</si>
  <si>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</si>
  <si>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</si>
  <si>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</si>
  <si>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</si>
  <si>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</si>
  <si>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</si>
  <si>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</si>
  <si>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</si>
  <si>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</si>
  <si>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</si>
  <si>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</si>
  <si>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</si>
  <si>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</si>
  <si>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</si>
  <si>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</si>
  <si>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</si>
  <si>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</si>
  <si>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</si>
  <si>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</si>
  <si>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</si>
  <si>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</si>
  <si>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</si>
  <si>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</si>
  <si>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</si>
  <si>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</si>
  <si>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</si>
  <si>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</si>
  <si>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</si>
  <si>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</si>
  <si>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</si>
  <si>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</si>
  <si>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</si>
  <si>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</si>
  <si>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</si>
  <si>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</si>
  <si>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</si>
  <si>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</si>
  <si>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</si>
  <si>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</si>
  <si>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</si>
  <si>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</si>
  <si>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</si>
  <si>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</si>
  <si>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</si>
  <si>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</si>
  <si>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</si>
  <si>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</si>
  <si>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</si>
  <si>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</si>
  <si>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</si>
  <si>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</si>
  <si>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</si>
  <si>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</si>
  <si>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</si>
  <si>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</si>
  <si>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</si>
  <si>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</si>
  <si>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</si>
  <si>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</si>
  <si>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</si>
  <si>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</si>
  <si>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</si>
  <si>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</si>
  <si>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</si>
  <si>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</si>
  <si>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</si>
  <si>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</si>
  <si>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</si>
  <si>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</si>
  <si>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</si>
  <si>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</si>
  <si>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</si>
  <si>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</si>
  <si>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</si>
  <si>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</si>
  <si>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</si>
  <si>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</si>
  <si>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</si>
  <si>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</si>
  <si>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</si>
  <si>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</si>
  <si>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</si>
  <si>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</si>
  <si>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</si>
  <si>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</si>
  <si>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</si>
  <si>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</si>
  <si>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</si>
  <si>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</si>
  <si>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</si>
  <si>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</si>
  <si>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</si>
  <si>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</si>
  <si>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</si>
  <si>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</si>
  <si>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</si>
  <si>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</si>
  <si>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</si>
  <si>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</si>
  <si>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</si>
  <si>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</si>
  <si>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</si>
  <si>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</si>
  <si>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</si>
  <si>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</si>
  <si>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</si>
  <si>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</si>
  <si>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</si>
  <si>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</si>
  <si>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</si>
  <si>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</si>
  <si>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</si>
  <si>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</si>
  <si>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</si>
  <si>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</si>
  <si>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</si>
  <si>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</si>
  <si>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</si>
  <si>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</si>
  <si>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</si>
  <si>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</si>
  <si>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</si>
  <si>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</si>
  <si>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</si>
  <si>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</si>
  <si>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</si>
  <si>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</si>
  <si>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</si>
  <si>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</si>
  <si>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</si>
  <si>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</si>
  <si>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</si>
  <si>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</si>
  <si>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</si>
  <si>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</si>
  <si>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</si>
  <si>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</si>
  <si>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</si>
  <si>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</si>
  <si>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</si>
  <si>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</si>
  <si>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</si>
  <si>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</si>
  <si>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</si>
  <si>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</si>
  <si>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</si>
  <si>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</si>
  <si>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</si>
  <si>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</si>
  <si>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</si>
  <si>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</si>
  <si>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</si>
  <si>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</si>
  <si>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</si>
  <si>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</si>
  <si>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</si>
  <si>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</si>
  <si>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</si>
  <si>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</si>
  <si>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</si>
  <si>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</si>
  <si>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</si>
  <si>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</si>
  <si>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</si>
  <si>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</si>
  <si>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</si>
  <si>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</si>
  <si>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</si>
  <si>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</si>
  <si>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</si>
  <si>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</si>
  <si>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</si>
  <si>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</si>
  <si>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</si>
  <si>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</si>
  <si>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</si>
  <si>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</si>
  <si>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</si>
  <si>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</si>
  <si>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</si>
  <si>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</si>
  <si>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</si>
  <si>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</si>
  <si>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</si>
  <si>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</si>
  <si>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</si>
  <si>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</si>
  <si>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</si>
  <si>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</si>
  <si>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</si>
  <si>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</si>
  <si>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</si>
  <si>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</si>
  <si>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</si>
  <si>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</si>
  <si>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</si>
  <si>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</si>
  <si>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</si>
  <si>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</si>
  <si>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</si>
  <si>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</si>
  <si>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</si>
  <si>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</si>
  <si>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</si>
  <si>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</si>
  <si>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</si>
  <si>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</si>
  <si>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</si>
  <si>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</si>
  <si>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</si>
  <si>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</si>
  <si>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</si>
  <si>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</si>
  <si>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</si>
  <si>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</si>
  <si>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</si>
  <si>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</si>
  <si>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</si>
  <si>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</si>
  <si>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</si>
  <si>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</si>
  <si>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</si>
  <si>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</si>
  <si>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</si>
  <si>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</si>
  <si>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</si>
  <si>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</si>
  <si>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</si>
  <si>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</si>
  <si>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</si>
  <si>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</si>
  <si>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</si>
  <si>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</si>
  <si>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</si>
  <si>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</si>
  <si>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</si>
  <si>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</si>
  <si>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</si>
  <si>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</si>
  <si>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</si>
  <si>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</si>
  <si>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</si>
  <si>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</si>
  <si>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</si>
  <si>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</si>
  <si>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</si>
  <si>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</si>
  <si>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</si>
  <si>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</si>
  <si>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</si>
  <si>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</si>
  <si>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</si>
  <si>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</si>
  <si>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</si>
  <si>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</si>
  <si>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</si>
  <si>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</si>
  <si>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</si>
  <si>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</si>
  <si>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</si>
  <si>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</si>
  <si>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</si>
  <si>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</si>
  <si>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</si>
  <si>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</si>
  <si>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</si>
  <si>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</si>
  <si>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</si>
  <si>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</si>
  <si>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</si>
  <si>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</si>
  <si>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</si>
  <si>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</si>
  <si>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</si>
  <si>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</si>
  <si>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</si>
  <si>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</si>
  <si>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</si>
  <si>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</si>
  <si>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</si>
  <si>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</si>
  <si>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</si>
  <si>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</si>
  <si>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</si>
  <si>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</si>
  <si>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</si>
  <si>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</si>
  <si>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</si>
  <si>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</si>
  <si>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</si>
  <si>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</si>
  <si>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</si>
  <si>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</si>
  <si>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</si>
  <si>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</si>
  <si>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</si>
  <si>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</si>
  <si>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</si>
  <si>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</si>
  <si>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</si>
  <si>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</si>
  <si>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</si>
  <si>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</si>
  <si>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</si>
  <si>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</si>
  <si>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</si>
  <si>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</si>
  <si>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</si>
  <si>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</si>
  <si>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</si>
  <si>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</si>
  <si>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</si>
  <si>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</si>
  <si>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</si>
  <si>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</si>
  <si>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</si>
  <si>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</si>
  <si>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</si>
  <si>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</si>
  <si>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</si>
  <si>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</si>
  <si>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</si>
  <si>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</si>
  <si>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</si>
  <si>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</si>
  <si>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</si>
  <si>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</si>
  <si>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</si>
  <si>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</si>
  <si>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</si>
  <si>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</si>
  <si>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</si>
  <si>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</si>
  <si>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</si>
  <si>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</si>
  <si>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</si>
  <si>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</si>
  <si>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</si>
  <si>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</si>
  <si>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</si>
  <si>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</si>
  <si>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</si>
  <si>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</si>
  <si>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</si>
  <si>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</si>
  <si>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</si>
  <si>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</si>
  <si>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</si>
  <si>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</si>
  <si>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</si>
  <si>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</si>
  <si>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</si>
  <si>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</si>
  <si>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</si>
  <si>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</si>
  <si>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</si>
  <si>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</si>
  <si>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</si>
  <si>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</si>
  <si>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</si>
  <si>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</si>
  <si>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</si>
  <si>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</si>
  <si>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</si>
  <si>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</si>
  <si>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</si>
  <si>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</si>
  <si>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</si>
  <si>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</si>
  <si>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</si>
  <si>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</si>
  <si>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</si>
  <si>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</si>
  <si>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</si>
  <si>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</si>
  <si>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</si>
  <si>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</si>
  <si>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</si>
  <si>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</si>
  <si>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</si>
  <si>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</si>
  <si>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</si>
  <si>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</si>
  <si>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</si>
  <si>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</si>
  <si>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</si>
  <si>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</si>
  <si>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</si>
  <si>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</si>
  <si>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</si>
  <si>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</si>
  <si>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</si>
  <si>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</si>
  <si>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</si>
  <si>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</si>
  <si>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</si>
  <si>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</si>
  <si>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</si>
  <si>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</si>
  <si>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</si>
  <si>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</si>
  <si>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</si>
  <si>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</si>
  <si>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</si>
  <si>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</si>
  <si>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</si>
  <si>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</si>
  <si>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</si>
  <si>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</si>
  <si>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</si>
  <si>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</si>
  <si>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</si>
  <si>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</si>
  <si>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</si>
  <si>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</si>
  <si>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</si>
  <si>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</si>
  <si>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</si>
  <si>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</si>
  <si>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</si>
  <si>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</si>
  <si>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</si>
  <si>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</si>
  <si>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</si>
  <si>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</si>
  <si>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</si>
  <si>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</si>
  <si>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</si>
  <si>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</si>
  <si>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</si>
  <si>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</si>
  <si>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</si>
  <si>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</si>
  <si>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</si>
  <si>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</si>
  <si>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</si>
  <si>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</si>
  <si>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</si>
  <si>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</si>
  <si>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</si>
  <si>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</si>
  <si>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</si>
  <si>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</si>
  <si>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</si>
  <si>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</si>
  <si>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</si>
  <si>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</si>
  <si>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</si>
  <si>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</si>
  <si>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</si>
  <si>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</si>
  <si>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</si>
  <si>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</si>
  <si>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</si>
  <si>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</si>
  <si>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</si>
  <si>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</si>
  <si>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</si>
  <si>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</si>
  <si>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</si>
  <si>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</si>
  <si>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</si>
  <si>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</si>
  <si>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</si>
  <si>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</si>
  <si>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</si>
  <si>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</si>
  <si>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</si>
  <si>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</si>
  <si>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</si>
  <si>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</si>
  <si>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</si>
  <si>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</si>
  <si>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</si>
  <si>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</si>
  <si>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</si>
  <si>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</si>
  <si>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</si>
  <si>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</si>
  <si>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</si>
  <si>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</si>
  <si>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</si>
  <si>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</si>
  <si>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</si>
  <si>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</si>
  <si>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</si>
  <si>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</si>
  <si>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</si>
  <si>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</si>
  <si>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</si>
  <si>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</si>
  <si>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</si>
  <si>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</si>
  <si>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</si>
  <si>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</si>
  <si>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</si>
  <si>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</si>
  <si>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</si>
  <si>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</si>
  <si>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</si>
  <si>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</si>
  <si>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</si>
  <si>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</si>
  <si>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</si>
  <si>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</si>
  <si>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</si>
  <si>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</si>
  <si>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</si>
  <si>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</si>
  <si>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</si>
  <si>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</si>
  <si>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</si>
  <si>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</si>
  <si>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</si>
  <si>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</si>
  <si>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</si>
  <si>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</si>
  <si>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</si>
  <si>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</si>
  <si>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</si>
  <si>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</si>
  <si>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</si>
  <si>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</si>
  <si>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</si>
  <si>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</si>
  <si>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</si>
  <si>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</si>
  <si>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</si>
  <si>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</si>
  <si>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</si>
  <si>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</si>
  <si>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</si>
  <si>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</si>
  <si>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</si>
  <si>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</si>
  <si>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</si>
  <si>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</si>
  <si>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</si>
  <si>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</si>
  <si>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</si>
  <si>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</si>
  <si>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</si>
  <si>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</si>
  <si>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</si>
  <si>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</si>
  <si>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</si>
  <si>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</si>
  <si>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</si>
  <si>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</si>
  <si>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</si>
  <si>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</si>
  <si>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</si>
  <si>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</si>
  <si>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</si>
  <si>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</si>
  <si>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</si>
  <si>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</si>
  <si>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</si>
  <si>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</si>
  <si>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</si>
  <si>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</si>
  <si>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</si>
  <si>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</si>
  <si>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</si>
  <si>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</si>
  <si>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</si>
  <si>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</si>
  <si>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</si>
  <si>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</si>
  <si>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</si>
  <si>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</si>
  <si>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</si>
  <si>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</si>
  <si>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</si>
  <si>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</si>
  <si>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</si>
  <si>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</si>
  <si>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</si>
  <si>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</si>
  <si>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</si>
  <si>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</si>
  <si>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</si>
  <si>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</si>
  <si>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</si>
  <si>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</si>
  <si>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</si>
  <si>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</si>
  <si>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</si>
  <si>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</si>
  <si>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</si>
  <si>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</si>
  <si>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</si>
  <si>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</si>
  <si>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</si>
  <si>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</si>
  <si>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</si>
  <si>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</si>
  <si>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</si>
  <si>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</si>
  <si>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</si>
  <si>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</si>
  <si>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</si>
  <si>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</si>
  <si>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</si>
  <si>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</si>
  <si>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</si>
  <si>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</si>
  <si>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</si>
  <si>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</si>
  <si>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</si>
  <si>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</si>
  <si>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</si>
  <si>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</si>
  <si>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</si>
  <si>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</si>
  <si>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</si>
  <si>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</si>
  <si>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</si>
  <si>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</si>
  <si>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</si>
  <si>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</si>
  <si>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</si>
  <si>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</si>
  <si>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</si>
  <si>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</si>
  <si>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</si>
  <si>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</si>
  <si>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</si>
  <si>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</si>
  <si>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</si>
  <si>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</si>
  <si>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</si>
  <si>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</si>
  <si>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</si>
  <si>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</si>
  <si>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</si>
  <si>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</si>
  <si>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</si>
  <si>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</si>
  <si>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</si>
  <si>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</si>
  <si>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</si>
  <si>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</si>
  <si>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</si>
  <si>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</si>
  <si>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</si>
  <si>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</si>
  <si>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</si>
  <si>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</si>
  <si>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</si>
  <si>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</si>
  <si>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</si>
  <si>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</si>
  <si>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</si>
  <si>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</si>
  <si>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</si>
  <si>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</si>
  <si>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</si>
  <si>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</si>
  <si>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</si>
  <si>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</si>
  <si>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</si>
  <si>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</si>
  <si>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</si>
  <si>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</si>
  <si>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</si>
  <si>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</si>
  <si>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</si>
  <si>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</si>
  <si>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</si>
  <si>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</si>
  <si>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</si>
  <si>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</si>
  <si>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</si>
  <si>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</si>
  <si>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</si>
  <si>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</si>
  <si>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</si>
  <si>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</si>
  <si>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</si>
  <si>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</si>
  <si>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</si>
  <si>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</si>
  <si>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</si>
  <si>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</si>
  <si>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</si>
  <si>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</si>
  <si>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</si>
  <si>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</si>
  <si>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</si>
  <si>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</si>
  <si>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</si>
  <si>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</si>
  <si>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</si>
  <si>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</si>
  <si>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</si>
  <si>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</si>
  <si>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</si>
  <si>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</si>
  <si>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</si>
  <si>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</si>
  <si>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</si>
  <si>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</si>
  <si>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</si>
  <si>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</si>
  <si>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</si>
  <si>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</si>
  <si>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</si>
  <si>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</si>
  <si>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</si>
  <si>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</si>
  <si>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</si>
  <si>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</si>
  <si>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</si>
  <si>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</si>
  <si>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</si>
  <si>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</si>
  <si>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</si>
  <si>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</si>
  <si>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</si>
  <si>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</si>
  <si>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</si>
  <si>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</si>
  <si>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</si>
  <si>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</si>
  <si>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</si>
  <si>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</si>
  <si>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</si>
  <si>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</si>
  <si>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</si>
  <si>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</si>
  <si>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</si>
  <si>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</si>
  <si>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</si>
  <si>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</si>
  <si>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</si>
  <si>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</si>
  <si>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</si>
  <si>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</si>
  <si>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</si>
  <si>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</si>
  <si>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</si>
  <si>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</si>
  <si>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</si>
  <si>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</si>
  <si>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</si>
  <si>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</si>
  <si>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</si>
  <si>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</si>
  <si>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</si>
  <si>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</si>
  <si>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</si>
  <si>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</si>
  <si>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</si>
  <si>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</si>
  <si>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</si>
  <si>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</si>
  <si>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</si>
  <si>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</si>
  <si>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</si>
  <si>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</si>
  <si>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</si>
  <si>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</si>
  <si>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</si>
  <si>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</si>
  <si>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</si>
  <si>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</si>
  <si>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</si>
  <si>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</si>
  <si>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</si>
  <si>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</si>
  <si>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</si>
  <si>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</si>
  <si>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</si>
  <si>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</si>
  <si>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</si>
  <si>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</si>
  <si>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</si>
  <si>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</si>
  <si>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</si>
  <si>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</si>
  <si>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</si>
  <si>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</si>
  <si>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</si>
  <si>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</si>
  <si>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</si>
  <si>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</si>
  <si>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</si>
  <si>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</si>
  <si>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</si>
  <si>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</si>
  <si>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</si>
  <si>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</si>
  <si>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</si>
  <si>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</si>
  <si>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</si>
  <si>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</si>
  <si>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</si>
  <si>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</si>
  <si>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</si>
  <si>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</si>
  <si>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</si>
  <si>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</si>
  <si>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</si>
  <si>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</si>
  <si>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</si>
  <si>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</si>
  <si>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</si>
  <si>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</si>
  <si>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</si>
  <si>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</si>
  <si>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</si>
  <si>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</si>
  <si>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</si>
  <si>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</si>
  <si>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</si>
  <si>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</si>
  <si>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</si>
  <si>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</si>
  <si>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</si>
  <si>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</si>
  <si>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</si>
  <si>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</si>
  <si>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</si>
  <si>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</si>
  <si>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</si>
  <si>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</si>
  <si>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</si>
  <si>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</si>
  <si>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</si>
  <si>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</si>
  <si>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</si>
  <si>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</si>
  <si>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</si>
  <si>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</si>
  <si>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</si>
  <si>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</si>
  <si>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</si>
  <si>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</si>
  <si>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</si>
  <si>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</si>
  <si>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</si>
  <si>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</si>
  <si>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</si>
  <si>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</si>
  <si>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</si>
  <si>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</si>
  <si>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</si>
  <si>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</si>
  <si>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</si>
  <si>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</si>
  <si>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</si>
  <si>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</si>
  <si>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</si>
  <si>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</si>
  <si>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</si>
  <si>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</si>
  <si>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</si>
  <si>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</si>
  <si>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</si>
  <si>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</si>
  <si>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</si>
  <si>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</si>
  <si>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</si>
  <si>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</si>
  <si>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</si>
  <si>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</si>
  <si>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</si>
  <si>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</si>
  <si>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</si>
  <si>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</si>
  <si>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</si>
  <si>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</si>
  <si>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</si>
  <si>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</si>
  <si>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</si>
  <si>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</si>
  <si>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</si>
  <si>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</si>
  <si>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</si>
  <si>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</si>
  <si>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</si>
  <si>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</si>
  <si>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</si>
  <si>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</si>
  <si>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</si>
  <si>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</si>
  <si>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</si>
  <si>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</si>
  <si>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</si>
  <si>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</si>
  <si>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</si>
  <si>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</si>
  <si>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</si>
  <si>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</si>
  <si>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</si>
  <si>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</si>
  <si>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</si>
  <si>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</si>
  <si>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</si>
  <si>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</si>
  <si>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</si>
  <si>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</si>
  <si>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</si>
  <si>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</si>
  <si>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</si>
  <si>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</si>
  <si>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</si>
  <si>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</si>
  <si>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</si>
  <si>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</si>
  <si>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</si>
  <si>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</si>
  <si>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</si>
  <si>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</si>
  <si>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</si>
  <si>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</si>
  <si>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</si>
  <si>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</si>
  <si>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</si>
  <si>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</si>
  <si>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</si>
  <si>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</si>
  <si>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</si>
  <si>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</si>
  <si>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</si>
  <si>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</si>
  <si>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</si>
  <si>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</si>
  <si>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</si>
  <si>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</si>
  <si>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</si>
  <si>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</si>
  <si>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</si>
  <si>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</si>
  <si>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</si>
  <si>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</si>
  <si>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</si>
  <si>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</si>
  <si>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</si>
  <si>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</si>
  <si>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</si>
  <si>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</si>
  <si>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</si>
  <si>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</si>
  <si>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</si>
  <si>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</si>
  <si>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</si>
  <si>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</si>
  <si>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</si>
  <si>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</si>
  <si>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</si>
  <si>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</si>
  <si>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</si>
  <si>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</si>
  <si>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</si>
  <si>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</si>
  <si>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</si>
  <si>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</si>
  <si>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</si>
  <si>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</si>
  <si>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</si>
  <si>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</si>
  <si>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</si>
  <si>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</si>
  <si>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</si>
  <si>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</si>
  <si>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</si>
  <si>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</si>
  <si>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</si>
  <si>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</si>
  <si>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</si>
  <si>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</si>
  <si>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</si>
  <si>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</si>
  <si>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</si>
  <si>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</si>
  <si>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</si>
  <si>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</si>
  <si>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</si>
  <si>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</si>
  <si>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</si>
  <si>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</si>
  <si>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</si>
  <si>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</si>
  <si>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</si>
  <si>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</si>
  <si>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</si>
  <si>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</si>
  <si>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</si>
  <si>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</si>
  <si>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</si>
  <si>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</si>
  <si>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</si>
  <si>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</si>
  <si>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</si>
  <si>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</si>
  <si>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</si>
  <si>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</si>
  <si>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</si>
  <si>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</si>
  <si>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</si>
  <si>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</si>
  <si>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</si>
  <si>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</si>
  <si>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</si>
  <si>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</si>
  <si>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</si>
  <si>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</si>
  <si>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</si>
  <si>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</si>
  <si>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</si>
  <si>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</si>
  <si>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</si>
  <si>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</si>
  <si>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</si>
  <si>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</si>
  <si>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</si>
  <si>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</si>
  <si>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</si>
  <si>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</si>
  <si>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</si>
  <si>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</si>
  <si>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</si>
  <si>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</si>
  <si>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</si>
  <si>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</si>
  <si>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</si>
  <si>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</si>
  <si>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</si>
  <si>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</si>
  <si>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</si>
  <si>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</si>
  <si>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</si>
  <si>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</si>
  <si>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</si>
  <si>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</si>
  <si>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</si>
  <si>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</si>
  <si>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</si>
  <si>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</si>
  <si>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</si>
  <si>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</si>
  <si>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</si>
  <si>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</si>
  <si>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</si>
  <si>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</si>
  <si>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</si>
  <si>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</si>
  <si>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</si>
  <si>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</si>
  <si>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</si>
  <si>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</si>
  <si>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</si>
  <si>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</si>
  <si>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</si>
  <si>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</si>
  <si>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</si>
  <si>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</si>
  <si>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</si>
  <si>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</si>
  <si>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</si>
  <si>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</si>
  <si>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</si>
  <si>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</si>
  <si>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</si>
  <si>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</si>
  <si>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</si>
  <si>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</si>
  <si>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</si>
  <si>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</si>
  <si>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</si>
  <si>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</si>
  <si>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</si>
  <si>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</si>
  <si>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</si>
  <si>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</si>
  <si>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</si>
  <si>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</si>
  <si>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</si>
  <si>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</si>
  <si>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</si>
  <si>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</si>
  <si>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</si>
  <si>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</si>
  <si>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</si>
  <si>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</si>
  <si>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</si>
  <si>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</si>
  <si>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</si>
  <si>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</si>
  <si>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</si>
  <si>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</si>
  <si>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</si>
  <si>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</si>
  <si>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</si>
  <si>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</si>
  <si>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</si>
  <si>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</si>
  <si>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</si>
  <si>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</si>
  <si>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</si>
  <si>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</si>
  <si>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</si>
  <si>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</si>
  <si>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</si>
  <si>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</si>
  <si>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</si>
  <si>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</si>
  <si>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</si>
  <si>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</si>
  <si>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</si>
  <si>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</si>
  <si>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</si>
  <si>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</si>
  <si>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</si>
  <si>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</si>
  <si>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</si>
  <si>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</si>
  <si>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</si>
  <si>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</si>
  <si>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</si>
  <si>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</si>
  <si>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</si>
  <si>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</si>
  <si>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</si>
  <si>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</si>
  <si>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</si>
  <si>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</si>
  <si>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</si>
  <si>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</si>
  <si>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</si>
  <si>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</si>
  <si>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</si>
  <si>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</si>
  <si>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</si>
  <si>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</si>
  <si>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</si>
  <si>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</si>
  <si>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</si>
  <si>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</si>
  <si>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</si>
  <si>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</si>
  <si>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</si>
  <si>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</si>
  <si>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</si>
  <si>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</si>
  <si>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</si>
  <si>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</si>
  <si>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</si>
  <si>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</si>
  <si>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</si>
  <si>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</si>
  <si>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</si>
  <si>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</si>
  <si>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</si>
  <si>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</si>
  <si>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</si>
  <si>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</si>
  <si>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</si>
  <si>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</si>
  <si>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</si>
  <si>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</si>
  <si>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</si>
  <si>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</si>
  <si>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</si>
  <si>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</si>
  <si>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</si>
  <si>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</si>
  <si>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</si>
  <si>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</si>
  <si>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</si>
  <si>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</si>
  <si>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</si>
  <si>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</si>
  <si>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</si>
  <si>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</si>
  <si>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</si>
  <si>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</si>
  <si>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</si>
  <si>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</si>
  <si>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</si>
  <si>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</si>
  <si>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</si>
  <si>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</si>
  <si>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</si>
  <si>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</si>
  <si>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</si>
  <si>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</si>
  <si>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</si>
  <si>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</si>
  <si>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</si>
  <si>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</si>
  <si>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</si>
  <si>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</si>
  <si>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</si>
  <si>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</si>
  <si>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</si>
  <si>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</si>
  <si>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</si>
  <si>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</si>
  <si>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</si>
  <si>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</si>
  <si>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</si>
  <si>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</si>
  <si>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</si>
  <si>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</si>
  <si>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</si>
  <si>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</si>
  <si>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</si>
  <si>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</si>
  <si>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</si>
  <si>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</si>
  <si>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</si>
  <si>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</si>
  <si>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</si>
  <si>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</si>
  <si>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</si>
  <si>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</si>
  <si>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</si>
  <si>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</si>
  <si>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</si>
  <si>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</si>
  <si>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</si>
  <si>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</si>
  <si>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</si>
  <si>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</si>
  <si>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</si>
  <si>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</si>
  <si>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</si>
  <si>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</si>
  <si>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</si>
  <si>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</si>
  <si>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</si>
  <si>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</si>
  <si>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</si>
  <si>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</si>
  <si>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</si>
  <si>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</si>
  <si>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</si>
  <si>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</si>
  <si>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</si>
  <si>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</si>
  <si>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</si>
  <si>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</si>
  <si>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</si>
  <si>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</si>
  <si>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</si>
  <si>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</si>
  <si>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</si>
  <si>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</si>
  <si>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</si>
  <si>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</si>
  <si>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</si>
  <si>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</si>
  <si>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</si>
  <si>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</si>
  <si>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</si>
  <si>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</si>
  <si>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</si>
  <si>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</si>
  <si>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</si>
  <si>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</si>
  <si>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</si>
  <si>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</si>
  <si>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</si>
  <si>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</si>
  <si>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</si>
  <si>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</si>
  <si>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</si>
  <si>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</si>
  <si>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</si>
  <si>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</si>
  <si>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</si>
  <si>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</si>
  <si>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</si>
  <si>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</si>
  <si>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</si>
  <si>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</si>
  <si>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</si>
  <si>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</si>
  <si>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</si>
  <si>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</si>
  <si>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</si>
  <si>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</si>
  <si>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</si>
  <si>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</si>
  <si>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</si>
  <si>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</si>
  <si>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</si>
  <si>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</si>
  <si>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</si>
  <si>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</si>
  <si>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</si>
  <si>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</si>
  <si>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</si>
  <si>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</si>
  <si>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</si>
  <si>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</si>
  <si>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</si>
  <si>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</si>
  <si>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</si>
  <si>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</si>
  <si>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</si>
  <si>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</si>
  <si>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</si>
  <si>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</si>
  <si>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</si>
  <si>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</si>
  <si>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</si>
  <si>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</si>
  <si>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</si>
  <si>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</si>
  <si>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</si>
  <si>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</si>
  <si>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</si>
  <si>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</si>
  <si>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</si>
  <si>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</si>
  <si>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</si>
  <si>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</si>
  <si>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</si>
  <si>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</si>
  <si>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</si>
  <si>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</si>
  <si>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</si>
  <si>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</si>
  <si>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</si>
  <si>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</si>
  <si>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</si>
  <si>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</si>
  <si>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</si>
  <si>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</si>
  <si>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</si>
  <si>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</si>
  <si>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</si>
  <si>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</si>
  <si>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</si>
  <si>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</si>
  <si>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</si>
  <si>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</si>
  <si>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</si>
  <si>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</si>
  <si>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</si>
  <si>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</si>
  <si>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</si>
  <si>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</si>
  <si>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</si>
  <si>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</si>
  <si>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</si>
  <si>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</si>
  <si>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</si>
  <si>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</si>
  <si>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</si>
  <si>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</si>
  <si>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</si>
  <si>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</si>
  <si>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</si>
  <si>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</si>
  <si>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</si>
  <si>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</si>
  <si>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</si>
  <si>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</si>
  <si>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</si>
  <si>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</si>
  <si>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</si>
  <si>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</si>
  <si>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</si>
  <si>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</si>
  <si>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</si>
  <si>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</si>
  <si>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</si>
  <si>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</si>
  <si>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</si>
  <si>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</si>
  <si>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</si>
  <si>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</si>
  <si>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</si>
  <si>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</si>
  <si>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</si>
  <si>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</si>
  <si>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</si>
  <si>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</si>
  <si>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</si>
  <si>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</si>
  <si>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</si>
  <si>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</si>
  <si>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</si>
  <si>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</si>
  <si>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</si>
  <si>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</si>
  <si>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</si>
  <si>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</si>
  <si>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</si>
  <si>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</si>
  <si>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</si>
  <si>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</si>
  <si>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</si>
  <si>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</si>
  <si>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</si>
  <si>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</si>
  <si>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</si>
  <si>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</si>
  <si>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</si>
  <si>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</si>
  <si>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</si>
  <si>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</si>
  <si>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</si>
  <si>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</si>
  <si>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</si>
  <si>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</si>
  <si>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</si>
  <si>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</si>
  <si>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</si>
  <si>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</si>
  <si>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</si>
  <si>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</si>
  <si>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</si>
  <si>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</si>
  <si>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</si>
  <si>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</si>
  <si>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</si>
  <si>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</si>
  <si>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</si>
  <si>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</si>
  <si>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</si>
  <si>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</si>
  <si>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</si>
  <si>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</si>
  <si>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</si>
  <si>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</si>
  <si>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</si>
  <si>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</si>
  <si>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</si>
  <si>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</si>
  <si>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</si>
  <si>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</si>
  <si>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</si>
  <si>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</si>
  <si>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</si>
  <si>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</si>
  <si>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</si>
  <si>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</si>
  <si>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</si>
  <si>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</si>
  <si>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</si>
  <si>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</si>
  <si>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</si>
  <si>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</si>
  <si>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</si>
  <si>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</si>
  <si>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</si>
  <si>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</si>
  <si>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</si>
  <si>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</si>
  <si>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</si>
  <si>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</si>
  <si>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</si>
  <si>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</si>
  <si>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</si>
  <si>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</si>
  <si>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</si>
  <si>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</si>
  <si>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</si>
  <si>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</si>
  <si>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</si>
  <si>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</si>
  <si>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</si>
  <si>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</si>
  <si>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</si>
  <si>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</si>
  <si>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</si>
  <si>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</si>
  <si>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</si>
  <si>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</si>
  <si>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</si>
  <si>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</si>
  <si>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</si>
  <si>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</si>
  <si>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</si>
  <si>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</si>
  <si>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</si>
  <si>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</si>
  <si>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</si>
  <si>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</si>
  <si>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</si>
  <si>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</si>
  <si>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</si>
  <si>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</si>
  <si>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</si>
  <si>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</si>
  <si>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</si>
  <si>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</si>
  <si>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</si>
  <si>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</si>
  <si>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</si>
  <si>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</si>
  <si>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</si>
  <si>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</si>
  <si>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</si>
  <si>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</si>
  <si>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</si>
  <si>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</si>
  <si>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</si>
  <si>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</si>
  <si>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</si>
  <si>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</si>
  <si>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</si>
  <si>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</si>
  <si>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</si>
  <si>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</si>
  <si>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</si>
  <si>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</si>
  <si>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</si>
  <si>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</si>
  <si>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</si>
  <si>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</si>
  <si>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</si>
  <si>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</si>
  <si>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</si>
  <si>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</si>
  <si>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</si>
  <si>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</si>
  <si>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</si>
  <si>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</si>
  <si>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</si>
  <si>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</si>
  <si>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</si>
  <si>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</si>
  <si>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</si>
  <si>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</si>
  <si>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</si>
  <si>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</si>
  <si>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</si>
  <si>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</si>
  <si>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</si>
  <si>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</si>
  <si>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</si>
  <si>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</si>
  <si>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</si>
  <si>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</si>
  <si>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</si>
  <si>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</si>
  <si>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</si>
  <si>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</si>
  <si>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</si>
  <si>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</si>
  <si>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</si>
  <si>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</si>
  <si>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</si>
  <si>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</si>
  <si>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</si>
  <si>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</si>
  <si>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</si>
  <si>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</si>
  <si>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</si>
  <si>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</si>
  <si>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</si>
  <si>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</si>
  <si>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</si>
  <si>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</si>
  <si>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</si>
  <si>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</si>
  <si>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</si>
  <si>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</si>
  <si>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</si>
  <si>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</si>
  <si>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</si>
  <si>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</si>
  <si>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</si>
  <si>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</si>
  <si>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</si>
  <si>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</si>
  <si>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</si>
  <si>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</si>
  <si>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</si>
  <si>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</si>
  <si>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</si>
  <si>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</si>
  <si>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</si>
  <si>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</si>
  <si>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</si>
  <si>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</si>
  <si>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</si>
  <si>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</si>
  <si>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</si>
  <si>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</si>
  <si>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</si>
  <si>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</si>
  <si>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</si>
  <si>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</si>
  <si>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</si>
  <si>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</si>
  <si>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</si>
  <si>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</si>
  <si>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</si>
  <si>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</si>
  <si>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</si>
  <si>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</si>
  <si>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</si>
  <si>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</si>
  <si>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</si>
  <si>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</si>
  <si>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</si>
  <si>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</si>
  <si>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</si>
  <si>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</si>
  <si>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</si>
  <si>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</si>
  <si>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</si>
  <si>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</si>
  <si>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</si>
  <si>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</si>
  <si>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</si>
  <si>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</si>
  <si>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</si>
  <si>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</si>
  <si>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</si>
  <si>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</si>
  <si>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</si>
  <si>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</si>
  <si>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</si>
  <si>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</si>
  <si>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</si>
  <si>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</si>
  <si>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</si>
  <si>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</si>
  <si>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</si>
  <si>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</si>
  <si>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</si>
  <si>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</si>
  <si>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</si>
  <si>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</si>
  <si>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</si>
  <si>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</si>
  <si>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</si>
  <si>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</si>
  <si>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</si>
  <si>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</si>
  <si>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</si>
  <si>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</si>
  <si>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</si>
  <si>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</si>
  <si>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</si>
  <si>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</si>
  <si>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</si>
  <si>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</si>
  <si>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</si>
  <si>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</si>
  <si>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</si>
  <si>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</si>
  <si>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</si>
  <si>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</si>
  <si>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</si>
  <si>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</si>
  <si>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</si>
  <si>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</si>
  <si>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</si>
  <si>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</si>
  <si>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</si>
  <si>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</si>
  <si>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</si>
  <si>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</si>
  <si>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</si>
  <si>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</si>
  <si>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</si>
  <si>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</si>
  <si>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</si>
  <si>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</si>
  <si>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</si>
  <si>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</si>
  <si>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</si>
  <si>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</si>
  <si>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</si>
  <si>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</si>
  <si>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</si>
  <si>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</si>
  <si>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</si>
  <si>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</si>
  <si>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</si>
  <si>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</si>
  <si>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</si>
  <si>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</si>
  <si>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</si>
  <si>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</si>
  <si>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</si>
  <si>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</si>
  <si>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</si>
  <si>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</si>
  <si>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</si>
  <si>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</si>
  <si>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</si>
  <si>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</si>
  <si>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</si>
  <si>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</si>
  <si>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</si>
  <si>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</si>
  <si>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</si>
  <si>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</si>
  <si>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</si>
  <si>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</si>
  <si>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</si>
  <si>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</si>
  <si>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</si>
  <si>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</si>
  <si>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</si>
  <si>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</si>
  <si>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</si>
  <si>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</si>
  <si>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</si>
  <si>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</si>
  <si>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</si>
  <si>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</si>
  <si>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</si>
  <si>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</si>
  <si>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</si>
  <si>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</si>
  <si>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</si>
  <si>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</si>
  <si>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</si>
  <si>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</si>
  <si>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</si>
  <si>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</si>
  <si>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</si>
  <si>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</si>
  <si>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</si>
  <si>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</si>
  <si>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</si>
  <si>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</si>
  <si>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</si>
  <si>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</si>
  <si>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</si>
  <si>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</si>
  <si>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</si>
  <si>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</si>
  <si>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</si>
  <si>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</si>
  <si>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</si>
  <si>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</si>
  <si>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</si>
  <si>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</si>
  <si>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</si>
  <si>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</si>
  <si>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</si>
  <si>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</si>
  <si>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</si>
  <si>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</si>
  <si>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</si>
  <si>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</si>
  <si>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</si>
  <si>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</si>
  <si>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</si>
  <si>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</si>
  <si>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</si>
  <si>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</si>
  <si>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</si>
  <si>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</si>
  <si>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</si>
  <si>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</si>
  <si>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</si>
  <si>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</si>
  <si>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</si>
  <si>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</si>
  <si>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</si>
  <si>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</si>
  <si>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</si>
  <si>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</si>
  <si>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</si>
  <si>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</si>
  <si>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</si>
  <si>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</si>
  <si>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</si>
  <si>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</si>
  <si>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</si>
  <si>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</si>
  <si>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</si>
  <si>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</si>
  <si>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</si>
  <si>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</si>
  <si>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</si>
  <si>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</si>
  <si>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</si>
  <si>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</si>
  <si>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</si>
  <si>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</si>
  <si>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</si>
  <si>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</si>
  <si>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</si>
  <si>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</si>
  <si>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</si>
  <si>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</si>
  <si>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</si>
  <si>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</si>
  <si>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</si>
  <si>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</si>
  <si>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</si>
  <si>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</si>
  <si>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</si>
  <si>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</si>
  <si>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</si>
  <si>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</si>
  <si>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</si>
  <si>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</si>
  <si>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</si>
  <si>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</si>
  <si>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</si>
  <si>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</si>
  <si>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</si>
  <si>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</si>
  <si>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</si>
  <si>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</si>
  <si>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</si>
  <si>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</si>
  <si>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</si>
  <si>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</si>
  <si>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</si>
  <si>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</si>
  <si>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</si>
  <si>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</si>
  <si>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</si>
  <si>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</si>
  <si>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</si>
  <si>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</si>
  <si>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</si>
  <si>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</si>
  <si>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</si>
  <si>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</si>
  <si>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</si>
  <si>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</si>
  <si>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</si>
  <si>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</si>
  <si>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</si>
  <si>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</si>
  <si>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</si>
  <si>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</si>
  <si>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</si>
  <si>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</si>
  <si>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</si>
  <si>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</si>
  <si>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</si>
  <si>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</si>
  <si>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</si>
  <si>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</si>
  <si>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</si>
  <si>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</si>
  <si>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</si>
  <si>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</si>
  <si>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</si>
  <si>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</si>
  <si>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</si>
  <si>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</si>
  <si>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</si>
  <si>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</si>
  <si>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</si>
  <si>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</si>
  <si>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</si>
  <si>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</si>
  <si>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</si>
  <si>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</si>
  <si>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</si>
  <si>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</si>
  <si>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</si>
  <si>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</si>
  <si>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</si>
  <si>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</si>
  <si>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</si>
  <si>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</si>
  <si>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</si>
  <si>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</si>
  <si>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</si>
  <si>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</si>
  <si>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</si>
  <si>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</si>
  <si>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</si>
  <si>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</si>
  <si>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</si>
  <si>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</si>
  <si>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</si>
  <si>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</si>
  <si>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</si>
  <si>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</si>
  <si>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</si>
  <si>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</si>
  <si>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</si>
  <si>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</si>
  <si>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</si>
  <si>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</si>
  <si>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</si>
  <si>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</si>
  <si>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</si>
  <si>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</si>
  <si>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</si>
  <si>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</si>
  <si>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</si>
  <si>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</si>
  <si>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</si>
  <si>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</si>
  <si>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</si>
  <si>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</si>
  <si>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</si>
  <si>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</si>
  <si>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</si>
  <si>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</si>
  <si>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</si>
  <si>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</si>
  <si>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</si>
  <si>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</si>
  <si>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</si>
  <si>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</si>
  <si>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</si>
  <si>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</si>
  <si>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</si>
  <si>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</si>
  <si>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</si>
  <si>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</si>
  <si>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</si>
  <si>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</si>
  <si>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</si>
  <si>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</si>
  <si>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</si>
  <si>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</si>
  <si>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</si>
  <si>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</si>
  <si>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</si>
  <si>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</si>
  <si>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</si>
  <si>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</si>
  <si>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</si>
  <si>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</si>
  <si>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</si>
  <si>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</si>
  <si>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</si>
  <si>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</si>
  <si>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</si>
  <si>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</si>
  <si>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</si>
  <si>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</si>
  <si>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</si>
  <si>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</si>
  <si>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</si>
  <si>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</si>
  <si>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</si>
  <si>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</si>
  <si>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</si>
  <si>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</si>
  <si>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</si>
  <si>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</si>
  <si>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</si>
  <si>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</si>
  <si>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</si>
  <si>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</si>
  <si>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</si>
  <si>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</si>
  <si>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</si>
  <si>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</si>
  <si>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</si>
  <si>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</si>
  <si>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</si>
  <si>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</si>
  <si>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</si>
  <si>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</si>
  <si>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</si>
  <si>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</si>
  <si>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</si>
  <si>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</si>
  <si>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</si>
  <si>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</si>
  <si>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</si>
  <si>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</si>
  <si>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</si>
  <si>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</si>
  <si>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</si>
  <si>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</si>
  <si>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</si>
  <si>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</si>
  <si>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</si>
  <si>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</si>
  <si>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</si>
  <si>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</si>
  <si>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</si>
  <si>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</si>
  <si>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</si>
  <si>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</si>
  <si>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</si>
  <si>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</si>
  <si>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</si>
  <si>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</si>
  <si>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</si>
  <si>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</si>
  <si>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</si>
  <si>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</si>
  <si>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</si>
  <si>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</si>
  <si>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</si>
  <si>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</si>
  <si>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</si>
  <si>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</si>
  <si>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</si>
  <si>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</si>
  <si>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</si>
  <si>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</si>
  <si>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</si>
  <si>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</si>
  <si>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</si>
  <si>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</si>
  <si>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</si>
  <si>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</si>
  <si>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</si>
  <si>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</si>
  <si>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</si>
  <si>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</si>
  <si>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</si>
  <si>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</si>
  <si>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</si>
  <si>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</si>
  <si>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</si>
  <si>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</si>
  <si>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</si>
  <si>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</si>
  <si>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</si>
  <si>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</si>
  <si>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</si>
  <si>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</si>
  <si>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</si>
  <si>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</si>
  <si>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</si>
  <si>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</si>
  <si>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</si>
  <si>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</si>
  <si>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</si>
  <si>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</si>
  <si>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</si>
  <si>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</si>
  <si>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</si>
  <si>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</si>
  <si>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</si>
  <si>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</si>
  <si>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</si>
  <si>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</si>
  <si>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</si>
  <si>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</si>
  <si>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</si>
  <si>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</si>
  <si>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</si>
  <si>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</si>
  <si>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</si>
  <si>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</si>
  <si>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</si>
  <si>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</si>
  <si>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</si>
  <si>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</si>
  <si>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</si>
  <si>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</si>
  <si>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</si>
  <si>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</si>
  <si>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</si>
  <si>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</si>
  <si>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</si>
  <si>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</si>
  <si>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</si>
  <si>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</si>
  <si>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</si>
  <si>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</si>
  <si>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</si>
  <si>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</si>
  <si>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</si>
  <si>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</si>
  <si>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</si>
  <si>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</si>
  <si>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</si>
  <si>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</si>
  <si>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</si>
  <si>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</si>
  <si>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</si>
  <si>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</si>
  <si>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</si>
  <si>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</si>
  <si>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</si>
  <si>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</si>
  <si>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</si>
  <si>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</si>
  <si>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</si>
  <si>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</si>
  <si>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</si>
  <si>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</si>
  <si>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</si>
  <si>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</si>
  <si>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</si>
  <si>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</si>
  <si>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</si>
  <si>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</si>
  <si>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</si>
  <si>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</si>
  <si>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</si>
  <si>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</si>
  <si>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</si>
  <si>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</si>
  <si>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</si>
  <si>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</si>
  <si>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</si>
  <si>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</si>
  <si>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</si>
  <si>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</si>
  <si>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</si>
  <si>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</si>
  <si>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</si>
  <si>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</si>
  <si>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</si>
  <si>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</si>
  <si>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</si>
  <si>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</si>
  <si>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</si>
  <si>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</si>
  <si>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</si>
  <si>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</si>
  <si>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</si>
  <si>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</si>
  <si>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</si>
  <si>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</si>
  <si>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</si>
  <si>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</si>
  <si>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</si>
  <si>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</si>
  <si>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</si>
  <si>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</si>
  <si>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</si>
  <si>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</si>
  <si>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</si>
  <si>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</si>
  <si>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</si>
  <si>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</si>
  <si>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</si>
  <si>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</si>
  <si>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</si>
  <si>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</si>
  <si>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</si>
  <si>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</si>
  <si>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</si>
  <si>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</si>
  <si>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</si>
  <si>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</si>
  <si>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</si>
  <si>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</si>
  <si>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</si>
  <si>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</si>
  <si>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</si>
  <si>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</si>
  <si>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</si>
  <si>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</si>
  <si>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</si>
  <si>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</si>
  <si>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</si>
  <si>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</si>
  <si>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</si>
  <si>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</si>
  <si>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</si>
  <si>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</si>
  <si>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</si>
  <si>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</si>
  <si>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</si>
  <si>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</si>
  <si>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</si>
  <si>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</si>
  <si>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</si>
  <si>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</si>
  <si>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</si>
  <si>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</si>
  <si>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</si>
  <si>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</si>
  <si>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</si>
  <si>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</si>
  <si>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</si>
  <si>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</si>
  <si>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</si>
  <si>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</si>
  <si>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</si>
  <si>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</si>
  <si>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</si>
  <si>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</si>
  <si>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</si>
  <si>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</si>
  <si>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</si>
  <si>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</si>
  <si>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</si>
  <si>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</si>
  <si>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</si>
  <si>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</si>
  <si>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</si>
  <si>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</si>
  <si>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</si>
  <si>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</si>
  <si>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</si>
  <si>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</si>
  <si>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</si>
  <si>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</si>
  <si>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</si>
  <si>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</si>
  <si>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</si>
  <si>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</si>
  <si>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</si>
  <si>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</si>
  <si>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</si>
  <si>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</si>
  <si>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</si>
  <si>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</si>
  <si>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</si>
  <si>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</si>
  <si>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</si>
  <si>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</si>
  <si>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</si>
  <si>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</si>
  <si>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</si>
  <si>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</si>
  <si>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</si>
  <si>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</si>
  <si>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</si>
  <si>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</si>
  <si>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</si>
  <si>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</si>
  <si>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</si>
  <si>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</si>
  <si>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</si>
  <si>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</si>
  <si>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</si>
  <si>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</si>
  <si>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</si>
  <si>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</si>
  <si>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</si>
  <si>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</si>
  <si>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</si>
  <si>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</si>
  <si>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</si>
  <si>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</si>
  <si>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</si>
  <si>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</si>
  <si>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</si>
  <si>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</si>
  <si>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</si>
  <si>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</si>
  <si>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</si>
  <si>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</si>
  <si>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</si>
  <si>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</si>
  <si>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</si>
  <si>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</si>
  <si>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</si>
  <si>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</si>
  <si>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</si>
  <si>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</si>
  <si>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</si>
  <si>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</si>
  <si>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</si>
  <si>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</si>
  <si>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</si>
  <si>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</si>
  <si>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</si>
  <si>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</si>
  <si>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</si>
  <si>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</si>
  <si>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</si>
  <si>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</si>
  <si>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</si>
  <si>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</si>
  <si>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</si>
  <si>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</si>
  <si>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</si>
  <si>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</si>
  <si>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</si>
  <si>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</si>
  <si>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</si>
  <si>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</si>
  <si>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</si>
  <si>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</si>
  <si>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</si>
  <si>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</si>
  <si>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</si>
  <si>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</si>
  <si>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</si>
  <si>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</si>
  <si>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</si>
  <si>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</si>
  <si>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</si>
  <si>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</si>
  <si>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</si>
  <si>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</si>
  <si>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</si>
  <si>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</si>
  <si>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</si>
  <si>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</si>
  <si>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</si>
  <si>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</si>
  <si>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</si>
  <si>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</si>
  <si>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</si>
  <si>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</si>
  <si>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</si>
  <si>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</si>
  <si>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</si>
  <si>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</si>
  <si>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</si>
  <si>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</si>
  <si>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</si>
  <si>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</si>
  <si>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</si>
  <si>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</si>
  <si>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</si>
  <si>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</si>
  <si>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</si>
  <si>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</si>
  <si>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</si>
  <si>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</si>
  <si>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</si>
  <si>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</si>
  <si>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</si>
  <si>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</si>
  <si>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</si>
  <si>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</si>
  <si>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</si>
  <si>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</si>
  <si>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</si>
  <si>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</si>
  <si>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</si>
  <si>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</si>
  <si>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</si>
  <si>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</si>
  <si>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</si>
  <si>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</si>
  <si>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</si>
  <si>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</si>
  <si>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</si>
  <si>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</si>
  <si>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</si>
  <si>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</si>
  <si>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</si>
  <si>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</si>
  <si>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</si>
  <si>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</si>
  <si>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</si>
  <si>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</si>
  <si>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</si>
  <si>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</si>
  <si>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</si>
  <si>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</si>
  <si>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</si>
  <si>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</si>
  <si>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</si>
  <si>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</si>
  <si>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</si>
  <si>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</si>
  <si>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</si>
  <si>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</si>
  <si>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</si>
  <si>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</si>
  <si>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</si>
  <si>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</si>
  <si>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</si>
  <si>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</si>
  <si>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</si>
  <si>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</si>
  <si>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</si>
  <si>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</si>
  <si>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</si>
  <si>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</si>
  <si>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</si>
  <si>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</si>
  <si>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</si>
  <si>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</si>
  <si>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</si>
  <si>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</si>
  <si>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</si>
  <si>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</si>
  <si>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</si>
  <si>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</si>
  <si>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</si>
  <si>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</si>
  <si>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</si>
  <si>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</si>
  <si>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</si>
  <si>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</si>
  <si>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</si>
  <si>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</si>
  <si>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</si>
  <si>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</si>
  <si>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</si>
  <si>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</si>
  <si>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</si>
  <si>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</si>
  <si>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</si>
  <si>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</si>
  <si>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</si>
  <si>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</si>
  <si>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</si>
  <si>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</si>
  <si>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</si>
  <si>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</si>
  <si>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</si>
  <si>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</si>
  <si>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</si>
  <si>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</si>
  <si>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</si>
  <si>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</si>
  <si>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</si>
  <si>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</si>
  <si>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</si>
  <si>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</si>
  <si>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</si>
  <si>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</si>
  <si>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</si>
  <si>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</si>
  <si>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</si>
  <si>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</si>
  <si>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</si>
  <si>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</si>
  <si>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</si>
  <si>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</si>
  <si>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</si>
  <si>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</si>
  <si>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</si>
  <si>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</si>
  <si>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</si>
  <si>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</si>
  <si>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</si>
  <si>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</si>
  <si>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</si>
  <si>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</si>
  <si>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</si>
  <si>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</si>
  <si>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</si>
  <si>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</si>
  <si>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</si>
  <si>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</si>
  <si>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</si>
  <si>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</si>
  <si>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</si>
  <si>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</si>
  <si>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</si>
  <si>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</si>
  <si>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</si>
  <si>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</si>
  <si>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</si>
  <si>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</si>
  <si>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</si>
  <si>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</si>
  <si>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</si>
  <si>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</si>
  <si>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</si>
  <si>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</si>
  <si>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</si>
  <si>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</si>
  <si>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</si>
  <si>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</si>
  <si>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</si>
  <si>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</si>
  <si>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</si>
  <si>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</si>
  <si>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</si>
  <si>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</si>
  <si>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</si>
  <si>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</si>
  <si>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</si>
  <si>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</si>
  <si>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</si>
  <si>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</si>
  <si>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</si>
  <si>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</si>
  <si>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</si>
  <si>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</si>
  <si>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</si>
  <si>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</si>
  <si>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</si>
  <si>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</si>
  <si>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</si>
  <si>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</si>
  <si>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</si>
  <si>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</si>
  <si>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</si>
  <si>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</si>
  <si>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</si>
  <si>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</si>
  <si>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</si>
  <si>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</si>
  <si>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</si>
  <si>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</si>
  <si>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</si>
  <si>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</si>
  <si>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</si>
  <si>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</si>
  <si>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</si>
  <si>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</si>
  <si>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</si>
  <si>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</si>
  <si>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</si>
  <si>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</si>
  <si>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</si>
  <si>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</si>
  <si>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</si>
  <si>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</si>
  <si>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</si>
  <si>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</si>
  <si>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</si>
  <si>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</si>
  <si>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</si>
  <si>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</si>
  <si>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</si>
  <si>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</si>
  <si>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</si>
  <si>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</si>
  <si>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</si>
  <si>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</si>
  <si>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</si>
  <si>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</si>
  <si>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</si>
  <si>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</si>
  <si>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</si>
  <si>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</si>
  <si>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</si>
  <si>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</si>
  <si>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</si>
  <si>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</si>
  <si>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</si>
  <si>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</si>
  <si>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</si>
  <si>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</si>
  <si>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</si>
  <si>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</si>
  <si>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</si>
  <si>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</si>
  <si>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</si>
  <si>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</si>
  <si>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</si>
  <si>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</si>
  <si>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</si>
  <si>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</si>
  <si>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</si>
  <si>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</si>
  <si>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</si>
  <si>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</si>
  <si>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</si>
  <si>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</si>
  <si>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</si>
  <si>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</si>
  <si>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</si>
  <si>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</si>
  <si>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</si>
  <si>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</si>
  <si>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</si>
  <si>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</si>
  <si>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</si>
  <si>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</si>
  <si>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</si>
  <si>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</si>
  <si>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</si>
  <si>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</si>
  <si>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</si>
  <si>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</si>
  <si>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</si>
  <si>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</si>
  <si>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</si>
  <si>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</si>
  <si>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</si>
  <si>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</si>
  <si>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</si>
  <si>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</si>
  <si>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</si>
  <si>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</si>
  <si>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</si>
  <si>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</si>
  <si>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</si>
  <si>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</si>
  <si>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</si>
  <si>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</si>
  <si>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</si>
  <si>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</si>
  <si>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</si>
  <si>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</si>
  <si>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</si>
  <si>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</si>
  <si>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</si>
  <si>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</si>
  <si>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</si>
  <si>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</si>
  <si>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</si>
  <si>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</si>
  <si>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</si>
  <si>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</si>
  <si>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</si>
  <si>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</si>
  <si>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</si>
  <si>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</si>
  <si>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</si>
  <si>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</si>
  <si>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</si>
  <si>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</si>
  <si>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</si>
  <si>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</si>
  <si>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</si>
  <si>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</si>
  <si>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</si>
  <si>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</si>
  <si>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</si>
  <si>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</si>
  <si>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</si>
  <si>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</si>
  <si>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</si>
  <si>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</si>
  <si>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</si>
  <si>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</si>
  <si>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</si>
  <si>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</si>
  <si>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</si>
  <si>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</si>
  <si>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</si>
  <si>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</si>
  <si>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</si>
  <si>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</si>
  <si>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</si>
  <si>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</si>
  <si>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</si>
  <si>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</si>
  <si>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</si>
  <si>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</si>
  <si>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</si>
  <si>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</si>
  <si>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</si>
  <si>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</si>
  <si>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</si>
  <si>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</si>
  <si>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</si>
  <si>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</si>
  <si>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</si>
  <si>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</si>
  <si>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</si>
  <si>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</si>
  <si>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</si>
  <si>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</si>
  <si>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</si>
  <si>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</si>
  <si>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</si>
  <si>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</si>
  <si>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</si>
  <si>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</si>
  <si>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</si>
  <si>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</si>
  <si>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</si>
  <si>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</si>
  <si>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</si>
  <si>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</si>
  <si>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</si>
  <si>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</si>
  <si>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</si>
  <si>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</si>
  <si>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</si>
  <si>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</si>
  <si>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</si>
  <si>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</si>
  <si>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</si>
  <si>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</si>
  <si>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</si>
  <si>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</si>
  <si>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</si>
  <si>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</si>
  <si>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</si>
  <si>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</si>
  <si>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</si>
  <si>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</si>
  <si>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</si>
  <si>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</si>
  <si>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</si>
  <si>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</si>
  <si>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</si>
  <si>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</si>
  <si>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</si>
  <si>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</si>
  <si>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</si>
  <si>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</si>
  <si>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</si>
  <si>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</si>
  <si>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</si>
  <si>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</si>
  <si>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</si>
  <si>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</si>
  <si>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</si>
  <si>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</si>
  <si>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</si>
  <si>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</si>
  <si>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</si>
  <si>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</si>
  <si>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</si>
  <si>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</si>
  <si>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</si>
  <si>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</si>
  <si>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</si>
  <si>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</si>
  <si>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</si>
  <si>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</si>
  <si>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</si>
  <si>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</si>
  <si>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</si>
  <si>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</si>
  <si>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</si>
  <si>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</si>
  <si>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</si>
  <si>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</si>
  <si>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</si>
  <si>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</si>
  <si>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</si>
  <si>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</si>
  <si>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</si>
  <si>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</si>
  <si>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</si>
  <si>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</si>
  <si>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</si>
  <si>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</si>
  <si>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</si>
  <si>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</si>
  <si>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</si>
  <si>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</si>
  <si>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</si>
  <si>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</si>
  <si>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</si>
  <si>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</si>
  <si>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</si>
  <si>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</si>
  <si>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</si>
  <si>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</si>
  <si>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</si>
  <si>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</si>
  <si>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</si>
  <si>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</si>
  <si>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</si>
  <si>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</si>
  <si>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</si>
  <si>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</si>
  <si>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</si>
  <si>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</si>
  <si>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</si>
  <si>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</si>
  <si>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</si>
  <si>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</si>
  <si>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</si>
  <si>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</si>
  <si>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</si>
  <si>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</si>
  <si>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</si>
  <si>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</si>
  <si>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</si>
  <si>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</si>
  <si>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</si>
  <si>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</si>
  <si>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</si>
  <si>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</si>
  <si>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</si>
  <si>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</si>
  <si>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</si>
  <si>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</si>
  <si>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</si>
  <si>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</si>
  <si>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</si>
  <si>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</si>
  <si>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</si>
  <si>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</si>
  <si>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</si>
  <si>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</si>
  <si>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</si>
  <si>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</si>
  <si>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</si>
  <si>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</si>
  <si>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</si>
  <si>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</si>
  <si>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</si>
  <si>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</si>
  <si>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</si>
  <si>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</si>
  <si>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</si>
  <si>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</si>
  <si>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</si>
  <si>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</si>
  <si>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</si>
  <si>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</si>
  <si>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</si>
  <si>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</si>
  <si>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</si>
  <si>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</si>
  <si>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</si>
  <si>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</si>
  <si>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</si>
  <si>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</si>
  <si>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</si>
  <si>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</si>
  <si>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</si>
  <si>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</si>
  <si>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</si>
  <si>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</si>
  <si>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</si>
  <si>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</si>
  <si>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</si>
  <si>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</si>
  <si>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</si>
  <si>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</si>
  <si>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</si>
  <si>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</si>
  <si>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</si>
  <si>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</si>
  <si>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</si>
  <si>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</si>
  <si>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</si>
  <si>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</si>
  <si>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</si>
  <si>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</si>
  <si>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</si>
  <si>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</si>
  <si>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</si>
  <si>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</si>
  <si>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</si>
  <si>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</si>
  <si>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</si>
  <si>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</si>
  <si>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</si>
  <si>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</si>
  <si>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</si>
  <si>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</si>
  <si>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</si>
  <si>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</si>
  <si>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</si>
  <si>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</si>
  <si>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</si>
  <si>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</si>
  <si>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</si>
  <si>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</si>
  <si>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</si>
  <si>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</si>
  <si>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</si>
  <si>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</si>
  <si>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</si>
  <si>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</si>
  <si>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</si>
  <si>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</si>
  <si>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</si>
  <si>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</si>
  <si>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</si>
  <si>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</si>
  <si>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</si>
  <si>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</si>
  <si>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</si>
  <si>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</si>
  <si>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</si>
  <si>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</si>
  <si>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</si>
  <si>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</si>
  <si>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</si>
  <si>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</si>
  <si>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</si>
  <si>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</si>
  <si>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</si>
  <si>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</si>
  <si>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</si>
  <si>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</si>
  <si>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</si>
  <si>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</si>
  <si>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</si>
  <si>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</si>
  <si>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</si>
  <si>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</si>
  <si>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</si>
  <si>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</si>
  <si>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</si>
  <si>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</si>
  <si>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</si>
  <si>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</si>
  <si>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</si>
  <si>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</si>
  <si>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</si>
  <si>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</si>
  <si>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</si>
  <si>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</si>
  <si>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</si>
  <si>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</si>
  <si>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</si>
  <si>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</si>
  <si>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</si>
  <si>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</si>
  <si>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</si>
  <si>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</si>
  <si>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</si>
  <si>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</si>
  <si>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</si>
  <si>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</si>
  <si>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</si>
  <si>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</si>
  <si>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</si>
  <si>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</si>
  <si>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</si>
  <si>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</si>
  <si>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</si>
  <si>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</si>
  <si>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</si>
  <si>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</si>
  <si>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</si>
  <si>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</si>
  <si>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</si>
  <si>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</si>
  <si>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</si>
  <si>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</si>
  <si>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</si>
  <si>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</si>
  <si>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</si>
  <si>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</si>
  <si>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</si>
  <si>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</si>
  <si>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</si>
  <si>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</si>
  <si>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</si>
  <si>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</si>
  <si>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</si>
  <si>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</si>
  <si>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</si>
  <si>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</si>
  <si>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</si>
  <si>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</si>
  <si>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</si>
  <si>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</si>
  <si>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</si>
  <si>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</si>
  <si>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</si>
  <si>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</si>
  <si>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</si>
  <si>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</si>
  <si>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</si>
  <si>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</si>
  <si>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</si>
  <si>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</si>
  <si>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</si>
  <si>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</si>
  <si>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</si>
  <si>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</si>
  <si>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</si>
  <si>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</si>
  <si>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</si>
  <si>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</si>
  <si>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</si>
  <si>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</si>
  <si>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</si>
  <si>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</si>
  <si>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</si>
  <si>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</si>
  <si>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</si>
  <si>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</si>
  <si>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</si>
  <si>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</si>
  <si>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</si>
  <si>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</si>
  <si>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</si>
  <si>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</si>
  <si>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</si>
  <si>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</si>
  <si>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</si>
  <si>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</si>
  <si>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</si>
  <si>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</si>
  <si>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</si>
  <si>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</si>
  <si>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</si>
  <si>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</si>
  <si>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</si>
  <si>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</si>
  <si>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</si>
  <si>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</si>
  <si>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</si>
  <si>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</si>
  <si>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</si>
  <si>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</si>
  <si>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</si>
  <si>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</si>
  <si>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</si>
  <si>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</si>
  <si>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</si>
  <si>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</si>
  <si>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</si>
  <si>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</si>
  <si>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</si>
  <si>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</si>
  <si>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</si>
  <si>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</si>
  <si>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</si>
  <si>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</si>
  <si>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</si>
  <si>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</si>
  <si>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</si>
  <si>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</si>
  <si>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</si>
  <si>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</si>
  <si>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</si>
  <si>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</si>
  <si>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</si>
  <si>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</si>
  <si>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</si>
  <si>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</si>
  <si>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</si>
  <si>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</si>
  <si>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</si>
  <si>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</si>
  <si>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</si>
  <si>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</si>
  <si>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</si>
  <si>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</si>
  <si>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</si>
  <si>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</si>
  <si>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</si>
  <si>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</si>
  <si>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</si>
  <si>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</si>
  <si>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</si>
  <si>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</si>
  <si>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</si>
  <si>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</si>
  <si>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</si>
  <si>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</si>
  <si>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</si>
  <si>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</si>
  <si>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</si>
  <si>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</si>
  <si>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</si>
  <si>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</si>
  <si>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</si>
  <si>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</si>
  <si>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</si>
  <si>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</si>
  <si>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</si>
  <si>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</si>
  <si>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</si>
  <si>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</si>
  <si>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</si>
  <si>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</si>
  <si>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</si>
  <si>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</si>
  <si>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</si>
  <si>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</si>
  <si>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</si>
  <si>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</si>
  <si>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</si>
  <si>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</si>
  <si>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</si>
  <si>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</si>
  <si>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</si>
  <si>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</si>
  <si>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</si>
  <si>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</si>
  <si>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</si>
  <si>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</si>
  <si>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</si>
  <si>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</si>
  <si>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</si>
  <si>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</si>
  <si>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</si>
  <si>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</si>
  <si>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</si>
  <si>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</si>
  <si>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</si>
  <si>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</si>
  <si>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</si>
  <si>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</si>
  <si>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</si>
  <si>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</si>
  <si>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</si>
  <si>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</si>
  <si>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</si>
  <si>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</si>
  <si>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</si>
  <si>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</si>
  <si>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</si>
  <si>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</si>
  <si>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</si>
  <si>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</si>
  <si>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</si>
  <si>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</si>
  <si>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</si>
  <si>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</si>
  <si>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</si>
  <si>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</si>
  <si>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</si>
  <si>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</si>
  <si>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</si>
  <si>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</si>
  <si>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</si>
  <si>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</si>
  <si>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</si>
  <si>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</si>
  <si>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</si>
  <si>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</si>
  <si>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</si>
  <si>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</si>
  <si>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</si>
  <si>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</si>
  <si>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</si>
  <si>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</si>
  <si>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</si>
  <si>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</si>
  <si>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</si>
  <si>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</si>
  <si>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</si>
  <si>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</si>
  <si>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</si>
  <si>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</si>
  <si>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</si>
  <si>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</si>
  <si>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</si>
  <si>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</si>
  <si>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</si>
  <si>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</si>
  <si>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</si>
  <si>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</si>
  <si>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</si>
  <si>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</si>
  <si>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</si>
  <si>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</si>
  <si>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</si>
  <si>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</si>
  <si>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</si>
  <si>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</si>
  <si>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</si>
  <si>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</si>
  <si>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</si>
  <si>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</si>
  <si>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</si>
  <si>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</si>
  <si>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</si>
  <si>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</si>
  <si>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</si>
  <si>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</si>
  <si>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</si>
  <si>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</si>
  <si>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</si>
  <si>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</si>
  <si>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</si>
  <si>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</si>
  <si>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</si>
  <si>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</si>
  <si>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</si>
  <si>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</si>
  <si>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</si>
  <si>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</si>
  <si>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</si>
  <si>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</si>
  <si>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</si>
  <si>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</si>
  <si>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</si>
  <si>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</si>
  <si>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</si>
  <si>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</si>
  <si>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</si>
  <si>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</si>
  <si>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</si>
  <si>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</si>
  <si>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</si>
  <si>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</si>
  <si>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</si>
  <si>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</si>
  <si>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</si>
  <si>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</si>
  <si>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</si>
  <si>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</si>
  <si>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</si>
  <si>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</si>
  <si>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</si>
  <si>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</si>
  <si>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</si>
  <si>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</si>
  <si>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</si>
  <si>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</si>
  <si>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</si>
  <si>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</si>
  <si>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</si>
  <si>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</si>
  <si>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</si>
  <si>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</si>
  <si>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</si>
  <si>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</si>
  <si>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</si>
  <si>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</si>
  <si>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</si>
  <si>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</si>
  <si>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</si>
  <si>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</si>
  <si>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</si>
  <si>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</si>
  <si>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</si>
  <si>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</si>
  <si>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</si>
  <si>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</si>
  <si>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</si>
  <si>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</si>
  <si>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</si>
  <si>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</si>
  <si>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</si>
  <si>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</si>
  <si>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</si>
  <si>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</si>
  <si>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</si>
  <si>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</si>
  <si>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</si>
  <si>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</si>
  <si>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</si>
  <si>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</si>
  <si>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</si>
  <si>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</si>
  <si>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</si>
  <si>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</si>
  <si>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</si>
  <si>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</si>
  <si>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</si>
  <si>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</si>
  <si>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</si>
  <si>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</si>
  <si>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</si>
  <si>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</si>
  <si>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</si>
  <si>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</si>
  <si>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</si>
  <si>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</si>
  <si>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</si>
  <si>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</si>
  <si>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</si>
  <si>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</si>
  <si>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</si>
  <si>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</si>
  <si>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</si>
  <si>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</si>
  <si>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</si>
  <si>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</si>
  <si>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</si>
  <si>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</si>
  <si>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</si>
  <si>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</si>
  <si>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</si>
  <si>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</si>
  <si>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</si>
  <si>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</si>
  <si>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</si>
  <si>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</si>
  <si>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</si>
  <si>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</si>
  <si>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</si>
  <si>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</si>
  <si>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</si>
  <si>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</si>
  <si>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</si>
  <si>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</si>
  <si>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</si>
  <si>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</si>
  <si>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</si>
  <si>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</si>
  <si>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</si>
  <si>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</si>
  <si>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</si>
  <si>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</si>
  <si>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</si>
  <si>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</si>
  <si>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</si>
  <si>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</si>
  <si>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</si>
  <si>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</si>
  <si>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</si>
  <si>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</si>
  <si>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</si>
  <si>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</si>
  <si>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</si>
  <si>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</si>
  <si>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</si>
  <si>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</si>
  <si>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</si>
  <si>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</si>
  <si>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</si>
  <si>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</si>
  <si>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</si>
  <si>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</si>
  <si>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</si>
  <si>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</si>
  <si>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</si>
  <si>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</si>
  <si>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</si>
  <si>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</si>
  <si>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</si>
  <si>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</si>
  <si>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</si>
  <si>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</si>
  <si>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</si>
  <si>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</si>
  <si>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</si>
  <si>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</si>
  <si>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</si>
  <si>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</si>
  <si>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</si>
  <si>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</si>
  <si>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</si>
  <si>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</si>
  <si>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</si>
  <si>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</si>
  <si>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</si>
  <si>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</si>
  <si>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</si>
  <si>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</si>
  <si>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</si>
  <si>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</si>
  <si>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</si>
  <si>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</si>
  <si>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</si>
  <si>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</si>
  <si>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</si>
  <si>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</si>
  <si>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</si>
  <si>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</si>
  <si>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</si>
  <si>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</si>
  <si>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</si>
  <si>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</si>
  <si>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</si>
  <si>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</si>
  <si>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</si>
  <si>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</si>
  <si>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</si>
  <si>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</si>
  <si>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</si>
  <si>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</si>
  <si>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</si>
  <si>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</si>
  <si>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</si>
  <si>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</si>
  <si>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</si>
  <si>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</si>
  <si>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</si>
  <si>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</si>
  <si>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</si>
  <si>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</si>
  <si>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</si>
  <si>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</si>
  <si>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</si>
  <si>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</si>
  <si>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</si>
  <si>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</si>
  <si>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</si>
  <si>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</si>
  <si>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</si>
  <si>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</si>
  <si>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</si>
  <si>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</si>
  <si>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</si>
  <si>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</si>
  <si>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</si>
  <si>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</si>
  <si>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</si>
  <si>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</si>
  <si>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</si>
  <si>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</si>
  <si>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</si>
  <si>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</si>
  <si>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</si>
  <si>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</si>
  <si>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</si>
  <si>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</si>
  <si>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</si>
  <si>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</si>
  <si>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</si>
  <si>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</si>
  <si>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</si>
  <si>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</si>
  <si>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</si>
  <si>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</si>
  <si>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</si>
  <si>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</si>
  <si>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</si>
  <si>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</si>
  <si>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</si>
  <si>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</si>
  <si>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</si>
  <si>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</si>
  <si>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</si>
  <si>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</si>
  <si>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</si>
  <si>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</si>
  <si>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</si>
  <si>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</si>
  <si>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</si>
  <si>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</si>
  <si>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</si>
  <si>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</si>
  <si>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</si>
  <si>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</si>
  <si>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</si>
  <si>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</si>
  <si>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</si>
  <si>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</si>
  <si>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</si>
  <si>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</si>
  <si>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</si>
  <si>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</si>
  <si>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</si>
  <si>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</si>
  <si>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</si>
  <si>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</si>
  <si>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</si>
  <si>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</si>
  <si>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</si>
  <si>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</si>
  <si>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</si>
  <si>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</si>
  <si>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</si>
  <si>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</si>
  <si>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</si>
  <si>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</si>
  <si>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</si>
  <si>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</si>
  <si>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</si>
  <si>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</si>
  <si>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</si>
  <si>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</si>
  <si>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</si>
  <si>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</si>
  <si>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</si>
  <si>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</si>
  <si>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</si>
  <si>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</si>
  <si>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</si>
  <si>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</si>
  <si>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</si>
  <si>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</si>
  <si>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</si>
  <si>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</si>
  <si>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</si>
  <si>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</si>
  <si>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</si>
  <si>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</si>
  <si>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</si>
  <si>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</si>
  <si>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</si>
  <si>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</si>
  <si>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</si>
  <si>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</si>
  <si>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</si>
  <si>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</si>
  <si>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</si>
  <si>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</si>
  <si>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</si>
  <si>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</si>
  <si>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</si>
  <si>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</si>
  <si>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</si>
  <si>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</si>
  <si>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</si>
  <si>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</si>
  <si>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</si>
  <si>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</si>
  <si>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</si>
  <si>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</si>
  <si>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</si>
  <si>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</si>
  <si>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</si>
  <si>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</si>
  <si>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</si>
  <si>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</si>
  <si>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</si>
  <si>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</si>
  <si>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</si>
  <si>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</si>
  <si>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</si>
  <si>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</si>
  <si>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</si>
  <si>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</si>
  <si>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</si>
  <si>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</si>
  <si>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</si>
  <si>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</si>
  <si>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</si>
  <si>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</si>
  <si>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</si>
  <si>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</si>
  <si>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</si>
  <si>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</si>
  <si>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</si>
  <si>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</si>
  <si>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</si>
  <si>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</si>
  <si>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</si>
  <si>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</si>
  <si>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</si>
  <si>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</si>
  <si>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</si>
  <si>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</si>
  <si>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</si>
  <si>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</si>
  <si>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</si>
  <si>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</si>
  <si>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</si>
  <si>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</si>
  <si>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</si>
  <si>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</si>
  <si>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</si>
  <si>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</si>
  <si>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</si>
  <si>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</si>
  <si>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</si>
  <si>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</si>
  <si>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</si>
  <si>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</si>
  <si>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</si>
  <si>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</si>
  <si>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</si>
  <si>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</si>
  <si>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</si>
  <si>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</si>
  <si>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</si>
  <si>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</si>
  <si>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</si>
  <si>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</si>
  <si>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</si>
  <si>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</si>
  <si>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</si>
  <si>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</si>
  <si>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</si>
  <si>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</si>
  <si>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</si>
  <si>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</si>
  <si>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</si>
  <si>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</si>
  <si>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</si>
  <si>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</si>
  <si>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</si>
  <si>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</si>
  <si>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</si>
  <si>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</si>
  <si>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</si>
  <si>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</si>
  <si>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</si>
  <si>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</si>
  <si>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</si>
  <si>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</si>
  <si>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</si>
  <si>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</si>
  <si>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</si>
  <si>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</si>
  <si>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</si>
  <si>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</si>
  <si>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</si>
  <si>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</si>
  <si>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</si>
  <si>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</si>
  <si>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</si>
  <si>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</si>
  <si>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</si>
  <si>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</si>
  <si>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</si>
  <si>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</si>
  <si>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</si>
  <si>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</si>
  <si>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</si>
  <si>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</si>
  <si>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</si>
  <si>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</si>
  <si>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</si>
  <si>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</si>
  <si>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</si>
  <si>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</si>
  <si>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</si>
  <si>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</si>
  <si>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</si>
  <si>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</si>
  <si>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</si>
  <si>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</si>
  <si>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</si>
  <si>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</si>
  <si>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</si>
  <si>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</si>
  <si>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</si>
  <si>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</si>
  <si>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</si>
  <si>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</si>
  <si>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</si>
  <si>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</si>
  <si>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</si>
  <si>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</si>
  <si>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</si>
  <si>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</si>
  <si>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</si>
  <si>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</si>
  <si>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</si>
  <si>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</si>
  <si>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</si>
  <si>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</si>
  <si>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</si>
  <si>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</si>
  <si>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</si>
  <si>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</si>
  <si>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</si>
  <si>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</si>
  <si>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</si>
  <si>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</si>
  <si>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</si>
  <si>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</si>
  <si>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</si>
  <si>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</si>
  <si>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</si>
  <si>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</si>
  <si>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</si>
  <si>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</si>
  <si>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</si>
  <si>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</si>
  <si>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</si>
  <si>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</si>
  <si>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</si>
  <si>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</si>
  <si>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</si>
  <si>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</si>
  <si>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</si>
  <si>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</si>
  <si>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</si>
  <si>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</si>
  <si>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</si>
  <si>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</si>
  <si>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</si>
  <si>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</si>
  <si>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</si>
  <si>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</si>
  <si>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</si>
  <si>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</si>
  <si>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</si>
  <si>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</si>
  <si>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</si>
  <si>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</si>
  <si>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</si>
  <si>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</si>
  <si>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</si>
  <si>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</si>
  <si>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</si>
  <si>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</si>
  <si>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</si>
  <si>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</si>
  <si>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</si>
  <si>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</si>
  <si>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</si>
  <si>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</si>
  <si>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</si>
  <si>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</si>
  <si>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</si>
  <si>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</si>
  <si>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</si>
  <si>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</si>
  <si>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</si>
  <si>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</si>
  <si>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</si>
  <si>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</si>
  <si>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</si>
  <si>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</si>
  <si>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</si>
  <si>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</si>
  <si>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</si>
  <si>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</si>
  <si>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</si>
  <si>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</si>
  <si>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</si>
  <si>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</si>
  <si>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</si>
  <si>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</si>
  <si>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</si>
  <si>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</si>
  <si>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</si>
  <si>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</si>
  <si>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</si>
  <si>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</si>
  <si>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</si>
  <si>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</si>
  <si>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</si>
  <si>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</si>
  <si>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</si>
  <si>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</si>
  <si>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</si>
  <si>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</si>
  <si>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</si>
  <si>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</si>
  <si>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</si>
  <si>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</si>
  <si>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</si>
  <si>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</si>
  <si>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</si>
  <si>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</si>
  <si>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</si>
  <si>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</si>
  <si>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</si>
  <si>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</si>
  <si>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</si>
  <si>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</si>
  <si>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</si>
  <si>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</si>
  <si>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</si>
  <si>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</si>
  <si>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</si>
  <si>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</si>
  <si>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</si>
  <si>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</si>
  <si>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</si>
  <si>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</si>
  <si>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</si>
  <si>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</si>
  <si>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</si>
  <si>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</si>
  <si>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</si>
  <si>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</si>
  <si>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</si>
  <si>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</si>
  <si>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</si>
  <si>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</si>
  <si>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</si>
  <si>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</si>
  <si>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</si>
  <si>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</si>
  <si>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</si>
  <si>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</si>
  <si>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</si>
  <si>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</si>
  <si>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</si>
  <si>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</si>
  <si>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</si>
  <si>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</si>
  <si>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</si>
  <si>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</si>
  <si>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</si>
  <si>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</si>
  <si>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</si>
  <si>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</si>
  <si>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</si>
  <si>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</si>
  <si>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</si>
  <si>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</si>
  <si>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</si>
  <si>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</si>
  <si>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</si>
  <si>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</si>
  <si>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</si>
  <si>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</si>
  <si>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</si>
  <si>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</si>
  <si>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</si>
  <si>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</si>
  <si>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</si>
  <si>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</si>
  <si>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</si>
  <si>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</si>
  <si>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</si>
  <si>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</si>
  <si>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</si>
  <si>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</si>
  <si>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</si>
  <si>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</si>
  <si>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</si>
  <si>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</si>
  <si>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</si>
  <si>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</si>
  <si>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</si>
  <si>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</si>
  <si>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</si>
  <si>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</si>
  <si>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</si>
  <si>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</si>
  <si>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</si>
  <si>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</si>
  <si>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</si>
  <si>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</si>
  <si>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</si>
  <si>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</si>
  <si>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</si>
  <si>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</si>
  <si>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</si>
  <si>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</si>
  <si>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</si>
  <si>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</si>
  <si>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</si>
  <si>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</si>
  <si>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</si>
  <si>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</si>
  <si>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</si>
  <si>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</si>
  <si>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</si>
  <si>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</si>
  <si>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</si>
  <si>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</si>
  <si>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</si>
  <si>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</si>
  <si>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</si>
  <si>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</si>
  <si>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</si>
  <si>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</si>
  <si>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</si>
  <si>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</si>
  <si>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</si>
  <si>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</si>
  <si>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</si>
  <si>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</si>
  <si>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</si>
  <si>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</si>
  <si>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</si>
  <si>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</si>
  <si>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</si>
  <si>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</si>
  <si>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</si>
  <si>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</si>
  <si>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</si>
  <si>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</si>
  <si>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</si>
  <si>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</si>
  <si>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</si>
  <si>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</si>
  <si>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</si>
  <si>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</si>
  <si>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</si>
  <si>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</si>
  <si>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</si>
  <si>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</si>
  <si>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</si>
  <si>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</si>
  <si>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</si>
  <si>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</si>
  <si>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</si>
  <si>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</si>
  <si>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</si>
  <si>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</si>
  <si>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</si>
  <si>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</si>
  <si>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</si>
  <si>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</si>
  <si>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</si>
  <si>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</si>
  <si>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</si>
  <si>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</si>
  <si>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</si>
  <si>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</si>
  <si>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</si>
  <si>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</si>
  <si>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</si>
  <si>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</si>
  <si>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</si>
  <si>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</si>
  <si>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</si>
  <si>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</si>
  <si>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</si>
  <si>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</si>
  <si>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</si>
  <si>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</si>
  <si>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</si>
  <si>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</si>
  <si>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</si>
  <si>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</si>
  <si>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</si>
  <si>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</si>
  <si>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</si>
  <si>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</si>
  <si>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</si>
  <si>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</si>
  <si>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</si>
  <si>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</si>
  <si>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</si>
  <si>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</si>
  <si>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</si>
  <si>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</si>
  <si>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</si>
  <si>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</si>
  <si>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</si>
  <si>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</si>
  <si>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</si>
  <si>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</si>
  <si>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</si>
  <si>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</si>
  <si>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</si>
  <si>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</si>
  <si>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</si>
  <si>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</si>
  <si>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</si>
  <si>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</si>
  <si>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</si>
  <si>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</si>
  <si>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</si>
  <si>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</si>
  <si>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</si>
  <si>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</si>
  <si>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</si>
  <si>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</si>
  <si>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</si>
  <si>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</si>
  <si>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</si>
  <si>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</si>
  <si>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</si>
  <si>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</si>
  <si>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</si>
  <si>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</si>
  <si>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</si>
  <si>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</si>
  <si>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</si>
  <si>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</si>
  <si>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</si>
  <si>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</si>
  <si>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</si>
  <si>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</si>
  <si>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</si>
  <si>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</si>
  <si>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</si>
  <si>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</si>
  <si>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</si>
  <si>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</si>
  <si>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</si>
  <si>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</si>
  <si>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</si>
  <si>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</si>
  <si>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</si>
  <si>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</si>
  <si>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</si>
  <si>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</si>
  <si>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</si>
  <si>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</si>
  <si>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</si>
  <si>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</si>
  <si>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</si>
  <si>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</si>
  <si>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</si>
  <si>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</si>
  <si>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</si>
  <si>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</si>
  <si>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</si>
  <si>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</si>
  <si>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</si>
  <si>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</si>
  <si>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</si>
  <si>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</si>
  <si>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</si>
  <si>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</si>
  <si>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</si>
  <si>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</si>
  <si>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</si>
  <si>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</si>
  <si>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</si>
  <si>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</si>
  <si>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</si>
  <si>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</si>
  <si>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</si>
  <si>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</si>
  <si>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</si>
  <si>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</si>
  <si>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</si>
  <si>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</si>
  <si>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</si>
  <si>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</si>
  <si>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</si>
  <si>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</si>
  <si>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</si>
  <si>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</si>
  <si>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</si>
  <si>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</si>
  <si>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</si>
  <si>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</si>
  <si>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</si>
  <si>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</si>
  <si>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</si>
  <si>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</si>
  <si>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</si>
  <si>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</si>
  <si>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</si>
  <si>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</si>
  <si>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</si>
  <si>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</si>
  <si>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</si>
  <si>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</si>
  <si>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</si>
  <si>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</si>
  <si>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</si>
  <si>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</si>
  <si>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</si>
  <si>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</si>
  <si>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</si>
  <si>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</si>
  <si>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</si>
  <si>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</si>
  <si>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</si>
  <si>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</si>
  <si>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</si>
  <si>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</si>
  <si>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</si>
  <si>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</si>
  <si>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</si>
  <si>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</si>
  <si>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</si>
  <si>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</si>
  <si>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</si>
  <si>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</si>
  <si>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</si>
  <si>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</si>
  <si>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</si>
  <si>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</si>
  <si>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</si>
  <si>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</si>
  <si>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</si>
  <si>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</si>
  <si>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</si>
  <si>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</si>
  <si>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</si>
  <si>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</si>
  <si>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</si>
  <si>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</si>
  <si>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</si>
  <si>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</si>
  <si>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</si>
  <si>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</si>
  <si>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</si>
  <si>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</si>
  <si>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</si>
  <si>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</si>
  <si>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</si>
  <si>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</si>
  <si>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</si>
  <si>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</si>
  <si>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</si>
  <si>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</si>
  <si>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</si>
  <si>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</si>
  <si>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</si>
  <si>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</si>
  <si>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</si>
  <si>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</si>
  <si>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</si>
  <si>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</si>
  <si>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</si>
  <si>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</si>
  <si>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</si>
  <si>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</si>
  <si>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</si>
  <si>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</si>
  <si>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</si>
  <si>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</si>
  <si>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</si>
  <si>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</si>
  <si>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</si>
  <si>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</si>
  <si>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</si>
  <si>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</si>
  <si>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</si>
  <si>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</si>
  <si>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</si>
  <si>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</si>
  <si>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</si>
  <si>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</si>
  <si>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</si>
  <si>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</si>
  <si>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</si>
  <si>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</si>
  <si>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</si>
  <si>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</si>
  <si>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</si>
  <si>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</si>
  <si>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</si>
  <si>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</si>
  <si>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</si>
  <si>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</si>
  <si>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</si>
  <si>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</si>
  <si>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</si>
  <si>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</si>
  <si>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</si>
  <si>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</si>
  <si>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</si>
  <si>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</si>
  <si>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</si>
  <si>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</si>
  <si>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</si>
  <si>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</si>
  <si>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</si>
  <si>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</si>
  <si>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</si>
  <si>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</si>
  <si>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</si>
  <si>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</si>
  <si>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</si>
  <si>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</si>
  <si>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</si>
  <si>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</si>
  <si>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</si>
  <si>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</si>
  <si>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</si>
  <si>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</si>
  <si>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</si>
  <si>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</si>
  <si>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</si>
  <si>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</si>
  <si>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</si>
  <si>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</si>
  <si>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</si>
  <si>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</si>
  <si>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</si>
  <si>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</si>
  <si>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</si>
  <si>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</si>
  <si>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</si>
  <si>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</si>
  <si>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</si>
  <si>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</si>
  <si>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</si>
  <si>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</si>
  <si>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</si>
  <si>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</si>
  <si>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</si>
  <si>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</si>
  <si>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</si>
  <si>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</si>
  <si>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</si>
  <si>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</si>
  <si>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</si>
  <si>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</si>
  <si>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</si>
  <si>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</si>
  <si>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</si>
  <si>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</si>
  <si>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</si>
  <si>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</si>
  <si>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</si>
  <si>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</si>
  <si>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</si>
  <si>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</si>
  <si>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</si>
  <si>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</si>
  <si>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</si>
  <si>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</si>
  <si>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</si>
  <si>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</si>
  <si>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</si>
  <si>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</si>
  <si>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</si>
  <si>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</si>
  <si>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</si>
  <si>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</si>
  <si>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</si>
  <si>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</si>
  <si>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</si>
  <si>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</si>
  <si>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</si>
  <si>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</si>
  <si>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</si>
  <si>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</si>
  <si>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</si>
  <si>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</si>
  <si>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</si>
  <si>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</si>
  <si>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</si>
  <si>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</si>
  <si>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</si>
  <si>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</si>
  <si>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</si>
  <si>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</si>
  <si>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</si>
  <si>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</si>
  <si>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</si>
  <si>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</si>
  <si>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</si>
  <si>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</si>
  <si>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</si>
  <si>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</si>
  <si>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</si>
  <si>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</si>
  <si>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</si>
  <si>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</si>
  <si>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</si>
  <si>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</si>
  <si>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</si>
  <si>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</si>
  <si>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</si>
  <si>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</si>
  <si>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</si>
  <si>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</si>
  <si>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</si>
  <si>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</si>
  <si>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</si>
  <si>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</si>
  <si>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</si>
  <si>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</si>
  <si>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</si>
  <si>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</si>
  <si>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</si>
  <si>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</si>
  <si>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</si>
  <si>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</si>
  <si>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</si>
  <si>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</si>
  <si>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</si>
  <si>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</si>
  <si>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</si>
  <si>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</si>
  <si>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</si>
  <si>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</si>
  <si>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</si>
  <si>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</si>
  <si>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</si>
  <si>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</si>
  <si>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</si>
  <si>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</si>
  <si>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</si>
  <si>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</si>
  <si>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</si>
  <si>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</si>
  <si>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</si>
  <si>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</si>
  <si>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</si>
  <si>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</si>
  <si>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</si>
  <si>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</si>
  <si>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</si>
  <si>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</si>
  <si>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</si>
  <si>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</si>
  <si>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</si>
  <si>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</si>
  <si>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</si>
  <si>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</si>
  <si>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</si>
  <si>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</si>
  <si>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</si>
  <si>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</si>
  <si>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</si>
  <si>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</si>
  <si>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</si>
  <si>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</si>
  <si>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</si>
  <si>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</si>
  <si>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</si>
  <si>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</si>
  <si>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</si>
  <si>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</si>
  <si>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</si>
  <si>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</si>
  <si>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</si>
  <si>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</si>
  <si>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</si>
  <si>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</si>
  <si>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</si>
  <si>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</si>
  <si>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</si>
  <si>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</si>
  <si>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</si>
  <si>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</si>
  <si>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</si>
  <si>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</si>
  <si>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</si>
  <si>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</si>
  <si>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</si>
  <si>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</si>
  <si>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</si>
  <si>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</si>
  <si>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</si>
  <si>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</si>
  <si>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</si>
  <si>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</si>
  <si>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</si>
  <si>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</si>
  <si>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</si>
  <si>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</si>
  <si>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</si>
  <si>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</si>
  <si>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</si>
  <si>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</si>
  <si>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</si>
  <si>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</si>
  <si>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</si>
  <si>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</si>
  <si>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</si>
  <si>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</si>
  <si>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</si>
  <si>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</si>
  <si>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</si>
  <si>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</si>
  <si>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</si>
  <si>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</si>
  <si>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</si>
  <si>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</si>
  <si>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</si>
  <si>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</si>
  <si>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</si>
  <si>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</si>
  <si>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</si>
  <si>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</si>
  <si>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</si>
  <si>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</si>
  <si>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</si>
  <si>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</si>
  <si>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</si>
  <si>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</si>
  <si>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</si>
  <si>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</si>
  <si>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</si>
  <si>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</si>
  <si>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</si>
  <si>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</si>
  <si>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</si>
  <si>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</si>
  <si>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</si>
  <si>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</si>
  <si>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</si>
  <si>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</si>
  <si>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</si>
  <si>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</si>
  <si>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</si>
  <si>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</si>
  <si>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</si>
  <si>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</si>
  <si>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</si>
  <si>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</si>
  <si>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</si>
  <si>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</si>
  <si>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</si>
  <si>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</si>
  <si>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</si>
  <si>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</si>
  <si>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</si>
  <si>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</si>
  <si>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</si>
  <si>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</si>
  <si>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</si>
  <si>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</si>
  <si>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</si>
  <si>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</si>
  <si>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</si>
  <si>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</si>
  <si>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</si>
  <si>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</si>
  <si>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</si>
  <si>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</si>
  <si>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</si>
  <si>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</si>
  <si>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</si>
  <si>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</si>
  <si>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</si>
  <si>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</si>
  <si>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</si>
  <si>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</si>
  <si>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</si>
  <si>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</si>
  <si>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</si>
  <si>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</si>
  <si>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</si>
  <si>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</si>
  <si>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</si>
  <si>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</si>
  <si>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</si>
  <si>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</si>
  <si>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</si>
  <si>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</si>
  <si>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</si>
  <si>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</si>
  <si>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</si>
  <si>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</si>
  <si>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</si>
  <si>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</si>
  <si>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</si>
  <si>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</si>
  <si>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</si>
  <si>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</si>
  <si>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</si>
  <si>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</si>
  <si>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</si>
  <si>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</si>
  <si>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</si>
  <si>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</si>
  <si>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</si>
  <si>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</si>
  <si>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</si>
  <si>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</si>
  <si>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</si>
  <si>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</si>
  <si>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</si>
  <si>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</si>
  <si>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</si>
  <si>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</si>
  <si>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</si>
  <si>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</si>
  <si>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</si>
  <si>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</si>
  <si>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</si>
  <si>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</si>
  <si>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</si>
  <si>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</si>
  <si>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</si>
  <si>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</si>
  <si>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</si>
  <si>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</si>
  <si>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</si>
  <si>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</si>
  <si>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</si>
  <si>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</si>
  <si>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</si>
  <si>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</si>
  <si>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</si>
  <si>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</si>
  <si>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</si>
  <si>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</si>
  <si>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</si>
  <si>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</si>
  <si>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</si>
  <si>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</si>
  <si>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</si>
  <si>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</si>
  <si>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</si>
  <si>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</si>
  <si>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</si>
  <si>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</si>
  <si>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</si>
  <si>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</si>
  <si>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</si>
  <si>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</si>
  <si>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</si>
  <si>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</si>
  <si>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</si>
  <si>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</si>
  <si>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</si>
  <si>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</si>
  <si>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</si>
  <si>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</si>
  <si>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</si>
  <si>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</si>
  <si>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</si>
  <si>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</si>
  <si>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</si>
  <si>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</si>
  <si>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</si>
  <si>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</si>
  <si>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</si>
  <si>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</si>
  <si>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</si>
  <si>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</si>
  <si>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</si>
  <si>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</si>
  <si>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</si>
  <si>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</si>
  <si>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</si>
  <si>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</si>
  <si>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</si>
  <si>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</si>
  <si>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</si>
  <si>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</si>
  <si>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</si>
  <si>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</si>
  <si>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</si>
  <si>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</si>
  <si>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</si>
  <si>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</si>
  <si>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</si>
  <si>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</si>
  <si>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</si>
  <si>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</si>
  <si>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</si>
  <si>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</si>
  <si>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</si>
  <si>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</si>
  <si>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</si>
  <si>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</si>
  <si>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</si>
  <si>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</si>
  <si>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</si>
  <si>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</si>
  <si>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</si>
  <si>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</si>
  <si>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</si>
  <si>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</si>
  <si>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</si>
  <si>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</si>
  <si>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</si>
  <si>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</si>
  <si>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</si>
  <si>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</si>
  <si>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</si>
  <si>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</si>
  <si>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</si>
  <si>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</si>
  <si>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</si>
  <si>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</si>
  <si>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</si>
  <si>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</si>
  <si>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</si>
  <si>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</si>
  <si>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</si>
  <si>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</si>
  <si>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</si>
  <si>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</si>
  <si>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</si>
  <si>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</si>
  <si>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</si>
  <si>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</si>
  <si>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</si>
  <si>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</si>
  <si>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</si>
  <si>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</si>
  <si>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</si>
  <si>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</si>
  <si>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</si>
  <si>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</si>
  <si>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</si>
  <si>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</si>
  <si>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</si>
  <si>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</si>
  <si>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</si>
  <si>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</si>
  <si>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</si>
  <si>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</si>
  <si>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</si>
  <si>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</si>
  <si>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</si>
  <si>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</si>
  <si>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</si>
  <si>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</si>
  <si>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</si>
  <si>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</si>
  <si>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</si>
  <si>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</si>
  <si>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</si>
  <si>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</si>
  <si>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</si>
  <si>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</si>
  <si>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</si>
  <si>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</si>
  <si>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</si>
  <si>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</si>
  <si>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</si>
  <si>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</si>
  <si>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</si>
  <si>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</si>
  <si>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</si>
  <si>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</si>
  <si>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</si>
  <si>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</si>
  <si>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</si>
  <si>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</si>
  <si>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</si>
  <si>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</si>
  <si>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</si>
  <si>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</si>
  <si>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</si>
  <si>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</si>
  <si>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</si>
  <si>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</si>
  <si>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</si>
  <si>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</si>
  <si>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</si>
  <si>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</si>
  <si>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</si>
  <si>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</si>
  <si>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</si>
  <si>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</si>
  <si>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</si>
  <si>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</si>
  <si>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</si>
  <si>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</si>
  <si>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</si>
  <si>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</si>
  <si>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</si>
  <si>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</si>
  <si>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</si>
  <si>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</si>
  <si>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</si>
  <si>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</si>
  <si>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</si>
  <si>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</si>
  <si>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</si>
  <si>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</si>
  <si>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</si>
  <si>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</si>
  <si>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</si>
  <si>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</si>
  <si>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</si>
  <si>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</si>
  <si>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</si>
  <si>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</si>
  <si>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</si>
  <si>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</si>
  <si>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</si>
  <si>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</si>
  <si>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</si>
  <si>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</si>
  <si>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</si>
  <si>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</si>
  <si>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</si>
  <si>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</si>
  <si>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</si>
  <si>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</si>
  <si>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</si>
  <si>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</si>
  <si>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</si>
  <si>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</si>
  <si>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</si>
  <si>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</si>
  <si>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</si>
  <si>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</si>
  <si>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</si>
  <si>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</si>
  <si>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</si>
  <si>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</si>
  <si>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</si>
  <si>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</si>
  <si>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</si>
  <si>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</si>
  <si>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</si>
  <si>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</si>
  <si>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</si>
  <si>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</si>
  <si>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</si>
  <si>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</si>
  <si>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</si>
  <si>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</si>
  <si>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</si>
  <si>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</si>
  <si>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</si>
  <si>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</si>
  <si>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</si>
  <si>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</si>
  <si>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</si>
  <si>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</si>
  <si>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</si>
  <si>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</si>
  <si>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</si>
  <si>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</si>
  <si>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</si>
  <si>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</si>
  <si>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</si>
  <si>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</si>
  <si>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</si>
  <si>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</si>
  <si>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</si>
  <si>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</si>
  <si>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</si>
  <si>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</si>
  <si>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</si>
  <si>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</si>
  <si>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</si>
  <si>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</si>
  <si>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</si>
  <si>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</si>
  <si>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</si>
  <si>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</si>
  <si>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</si>
  <si>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</si>
  <si>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</si>
  <si>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</si>
  <si>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</si>
  <si>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</si>
  <si>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</si>
  <si>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</si>
  <si>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</si>
  <si>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</si>
  <si>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</si>
  <si>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</si>
  <si>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</si>
  <si>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</si>
  <si>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</si>
  <si>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</si>
  <si>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</si>
  <si>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</si>
  <si>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</si>
  <si>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</si>
  <si>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</si>
  <si>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</si>
  <si>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</si>
  <si>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</si>
  <si>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</si>
  <si>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</si>
  <si>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</si>
  <si>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</si>
  <si>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</si>
  <si>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</si>
  <si>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</si>
  <si>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</si>
  <si>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</si>
  <si>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</si>
  <si>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</si>
  <si>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</si>
  <si>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</si>
  <si>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</si>
  <si>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</si>
  <si>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</si>
  <si>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</si>
  <si>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</si>
  <si>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</si>
  <si>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</si>
  <si>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</si>
  <si>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</si>
  <si>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</si>
  <si>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</si>
  <si>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</si>
  <si>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</si>
  <si>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</si>
  <si>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</si>
  <si>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</si>
  <si>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</si>
  <si>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</si>
  <si>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</si>
  <si>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</si>
  <si>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</si>
  <si>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</si>
  <si>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</si>
  <si>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</si>
  <si>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</si>
  <si>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</si>
  <si>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</si>
  <si>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</si>
  <si>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</si>
  <si>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</si>
  <si>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</si>
  <si>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</si>
  <si>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</si>
  <si>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</si>
  <si>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</si>
  <si>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</si>
  <si>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</si>
  <si>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</si>
  <si>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</si>
  <si>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</si>
  <si>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</si>
  <si>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</si>
  <si>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</si>
  <si>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</si>
  <si>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</si>
  <si>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</si>
  <si>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</si>
  <si>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</si>
  <si>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</si>
  <si>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</si>
  <si>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</si>
  <si>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</si>
  <si>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</si>
  <si>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</si>
  <si>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</si>
  <si>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</si>
  <si>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</si>
  <si>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</si>
  <si>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</si>
  <si>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</si>
  <si>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</si>
  <si>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</si>
  <si>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</si>
  <si>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</si>
  <si>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</si>
  <si>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</si>
  <si>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</si>
  <si>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</si>
  <si>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</si>
  <si>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</si>
  <si>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</si>
  <si>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</si>
  <si>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</si>
  <si>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</si>
  <si>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</si>
  <si>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</si>
  <si>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</si>
  <si>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</si>
  <si>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</si>
  <si>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</si>
  <si>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</si>
  <si>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</si>
  <si>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</si>
  <si>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</si>
  <si>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</si>
  <si>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</si>
  <si>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</si>
  <si>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</si>
  <si>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</si>
  <si>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</si>
  <si>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</si>
  <si>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</si>
  <si>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</si>
  <si>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</si>
  <si>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</si>
  <si>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</si>
  <si>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</si>
  <si>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</si>
  <si>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</si>
  <si>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</si>
  <si>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</si>
  <si>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</si>
  <si>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</si>
  <si>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</si>
  <si>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</si>
  <si>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</si>
  <si>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</si>
  <si>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</si>
  <si>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</si>
  <si>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</si>
  <si>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</si>
  <si>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</si>
  <si>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</si>
  <si>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</si>
  <si>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</si>
  <si>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</si>
  <si>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</si>
  <si>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</si>
  <si>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</si>
  <si>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</si>
  <si>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</si>
  <si>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</si>
  <si>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</si>
  <si>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</si>
  <si>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</si>
  <si>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</si>
  <si>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</si>
  <si>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</si>
  <si>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</si>
  <si>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</si>
  <si>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</si>
  <si>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</si>
  <si>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</si>
  <si>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</si>
  <si>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</si>
  <si>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</si>
  <si>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</si>
  <si>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</si>
  <si>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</si>
  <si>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</si>
  <si>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</si>
  <si>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</si>
  <si>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</si>
  <si>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</si>
  <si>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</si>
  <si>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</si>
  <si>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</si>
  <si>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</si>
  <si>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</si>
  <si>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</si>
  <si>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</si>
  <si>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</si>
  <si>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</si>
  <si>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</si>
  <si>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</si>
  <si>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</si>
  <si>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</si>
  <si>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</si>
  <si>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</si>
  <si>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</si>
  <si>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</si>
  <si>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</si>
  <si>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</si>
  <si>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</si>
  <si>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</si>
  <si>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</si>
  <si>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</si>
  <si>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</si>
  <si>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</si>
  <si>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</si>
  <si>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</si>
  <si>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</si>
  <si>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</si>
  <si>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</si>
  <si>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</si>
  <si>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</si>
  <si>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</si>
  <si>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</si>
  <si>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</si>
  <si>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</si>
  <si>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</si>
  <si>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</si>
  <si>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</si>
  <si>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</si>
  <si>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</si>
  <si>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</si>
  <si>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</si>
  <si>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</si>
  <si>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</si>
  <si>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</si>
  <si>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</si>
  <si>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</si>
  <si>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</si>
  <si>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</si>
  <si>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</si>
  <si>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</si>
  <si>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</si>
  <si>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</si>
  <si>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</si>
  <si>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</si>
  <si>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</si>
  <si>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</si>
  <si>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</si>
  <si>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</si>
  <si>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</si>
  <si>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</si>
  <si>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</si>
  <si>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</si>
  <si>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</si>
  <si>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</si>
  <si>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</si>
  <si>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</si>
  <si>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</si>
  <si>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</si>
  <si>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</si>
  <si>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</si>
  <si>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</si>
  <si>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</si>
  <si>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</si>
  <si>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</si>
  <si>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</si>
  <si>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</si>
  <si>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</si>
  <si>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</si>
  <si>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</si>
  <si>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</si>
  <si>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</si>
  <si>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</si>
  <si>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</si>
  <si>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</si>
  <si>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</si>
  <si>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</si>
  <si>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</si>
  <si>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</si>
  <si>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</si>
  <si>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</si>
  <si>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</si>
  <si>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</si>
  <si>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</si>
  <si>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</si>
  <si>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</si>
  <si>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</si>
  <si>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</si>
  <si>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</si>
  <si>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</si>
  <si>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</si>
  <si>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</si>
  <si>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</si>
  <si>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</si>
  <si>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</si>
  <si>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</si>
  <si>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</si>
  <si>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</si>
  <si>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</si>
  <si>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</si>
  <si>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</si>
  <si>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</si>
  <si>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</si>
  <si>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</si>
  <si>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</si>
  <si>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</si>
  <si>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</si>
  <si>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</si>
  <si>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</si>
  <si>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</si>
  <si>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</si>
  <si>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</si>
  <si>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</si>
  <si>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</si>
  <si>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</si>
  <si>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</si>
  <si>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</si>
  <si>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</si>
  <si>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</si>
  <si>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</si>
  <si>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</si>
  <si>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</si>
  <si>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</si>
  <si>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</si>
  <si>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</si>
  <si>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</si>
  <si>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</si>
  <si>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</si>
  <si>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</si>
  <si>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</si>
  <si>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</si>
  <si>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</si>
  <si>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</si>
  <si>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</si>
  <si>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</si>
  <si>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</si>
  <si>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</si>
  <si>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</si>
  <si>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</si>
  <si>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</si>
  <si>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</si>
  <si>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</si>
  <si>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</si>
  <si>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</si>
  <si>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</si>
  <si>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</si>
  <si>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</si>
  <si>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</si>
  <si>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</si>
  <si>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</si>
  <si>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</si>
  <si>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</si>
  <si>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</si>
  <si>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</si>
  <si>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</si>
  <si>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</si>
  <si>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</si>
  <si>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</si>
  <si>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</si>
  <si>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</si>
  <si>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</si>
  <si>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</si>
  <si>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</si>
  <si>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</si>
  <si>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</si>
  <si>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</si>
  <si>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</si>
  <si>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</si>
  <si>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</si>
  <si>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</si>
  <si>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</si>
  <si>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</si>
  <si>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</si>
  <si>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</si>
  <si>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</si>
  <si>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</si>
  <si>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</si>
  <si>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</si>
  <si>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</si>
  <si>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</si>
  <si>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</si>
  <si>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</si>
  <si>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</si>
  <si>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</si>
  <si>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</si>
  <si>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</si>
  <si>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</si>
  <si>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</si>
  <si>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</si>
  <si>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</si>
  <si>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</si>
  <si>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</si>
  <si>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</si>
  <si>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</si>
  <si>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</si>
  <si>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</si>
  <si>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</si>
  <si>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</si>
  <si>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</si>
  <si>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</si>
  <si>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</si>
  <si>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</si>
  <si>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</si>
  <si>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</si>
  <si>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</si>
  <si>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</si>
  <si>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</si>
  <si>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</si>
  <si>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</si>
  <si>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</si>
  <si>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</si>
  <si>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</si>
  <si>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</si>
  <si>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</si>
  <si>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</si>
  <si>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</si>
  <si>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</si>
  <si>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</si>
  <si>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</si>
  <si>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</si>
  <si>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</si>
  <si>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</si>
  <si>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</si>
  <si>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</si>
  <si>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</si>
  <si>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</si>
  <si>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</si>
  <si>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</si>
  <si>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</si>
  <si>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</si>
  <si>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</si>
  <si>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</si>
  <si>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</si>
  <si>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</si>
  <si>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</si>
  <si>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</si>
  <si>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</si>
  <si>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</si>
  <si>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</si>
  <si>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</si>
  <si>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</si>
  <si>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</si>
  <si>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</si>
  <si>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</si>
  <si>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</si>
  <si>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</si>
  <si>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</si>
  <si>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</si>
  <si>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</si>
  <si>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</si>
  <si>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</si>
  <si>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</si>
  <si>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</si>
  <si>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</si>
  <si>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</si>
  <si>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</si>
  <si>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</si>
  <si>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</si>
  <si>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</si>
  <si>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</si>
  <si>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</si>
  <si>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</si>
  <si>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</si>
  <si>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</si>
  <si>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</si>
  <si>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</si>
  <si>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</si>
  <si>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</si>
  <si>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</si>
  <si>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</si>
  <si>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</si>
  <si>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</si>
  <si>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</si>
  <si>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</si>
  <si>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</si>
  <si>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</si>
  <si>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</si>
  <si>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</si>
  <si>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</si>
  <si>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</si>
  <si>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</si>
  <si>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</si>
  <si>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</si>
  <si>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</si>
  <si>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</si>
  <si>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</si>
  <si>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</si>
  <si>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</si>
  <si>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</si>
  <si>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</si>
  <si>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</si>
  <si>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</si>
  <si>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</si>
  <si>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</si>
  <si>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</si>
  <si>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</si>
  <si>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</si>
  <si>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</si>
  <si>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</si>
  <si>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</si>
  <si>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</si>
  <si>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</si>
  <si>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</si>
  <si>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</si>
  <si>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</si>
  <si>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</si>
  <si>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</si>
  <si>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</si>
  <si>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</si>
  <si>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</si>
  <si>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</si>
  <si>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</si>
  <si>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</si>
  <si>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</si>
  <si>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</si>
  <si>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</si>
  <si>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</si>
  <si>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</si>
  <si>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</si>
  <si>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</si>
  <si>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</si>
  <si>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</si>
  <si>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</si>
  <si>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</si>
  <si>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</si>
  <si>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</si>
  <si>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</si>
  <si>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</si>
  <si>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</si>
  <si>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</si>
  <si>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</si>
  <si>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</si>
  <si>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</si>
  <si>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</si>
  <si>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</si>
  <si>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</si>
  <si>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</si>
  <si>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</si>
  <si>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</si>
  <si>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</si>
  <si>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</si>
  <si>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</si>
  <si>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</si>
  <si>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</si>
  <si>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</si>
  <si>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</si>
  <si>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</si>
  <si>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</si>
  <si>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</si>
  <si>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</si>
  <si>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</si>
  <si>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</si>
  <si>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</si>
  <si>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</si>
  <si>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</si>
  <si>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</si>
  <si>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</si>
  <si>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</si>
  <si>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</si>
  <si>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</si>
  <si>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</si>
  <si>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</si>
  <si>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</si>
  <si>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</si>
  <si>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</si>
  <si>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</si>
  <si>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</si>
  <si>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</si>
  <si>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</si>
  <si>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</si>
  <si>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</si>
  <si>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</si>
  <si>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</si>
  <si>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</si>
  <si>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</si>
  <si>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</si>
  <si>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</si>
  <si>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</si>
  <si>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</si>
  <si>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</si>
  <si>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</si>
  <si>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</si>
  <si>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</si>
  <si>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</si>
  <si>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</si>
  <si>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</si>
  <si>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</si>
  <si>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</si>
  <si>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</si>
  <si>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</si>
  <si>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</si>
  <si>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</si>
  <si>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</si>
  <si>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</si>
  <si>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</si>
  <si>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</si>
  <si>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</si>
  <si>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</si>
  <si>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</si>
  <si>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</si>
  <si>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</si>
  <si>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</si>
  <si>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</si>
  <si>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</si>
  <si>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</si>
  <si>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</si>
  <si>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</si>
  <si>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</si>
  <si>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</si>
  <si>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</si>
  <si>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</si>
  <si>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</si>
  <si>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</si>
  <si>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</si>
  <si>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</si>
  <si>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</si>
  <si>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</si>
  <si>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</si>
  <si>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</si>
  <si>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</si>
  <si>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</si>
  <si>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</si>
  <si>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</si>
  <si>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</si>
  <si>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</si>
  <si>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</si>
  <si>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</si>
  <si>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</si>
  <si>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</si>
  <si>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</si>
  <si>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</si>
  <si>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</si>
  <si>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</si>
  <si>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</si>
  <si>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</si>
  <si>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</si>
  <si>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</si>
  <si>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</si>
  <si>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</si>
  <si>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</si>
  <si>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</si>
  <si>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</si>
  <si>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</si>
  <si>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</si>
  <si>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</si>
  <si>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</si>
  <si>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</si>
  <si>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</si>
  <si>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</si>
  <si>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</si>
  <si>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</si>
  <si>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</si>
  <si>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</si>
  <si>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</si>
  <si>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</si>
  <si>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</si>
  <si>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</si>
  <si>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</si>
  <si>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</si>
  <si>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</si>
  <si>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</si>
  <si>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</si>
  <si>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</si>
  <si>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</si>
  <si>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</si>
  <si>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</si>
  <si>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</si>
  <si>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</si>
  <si>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</si>
  <si>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</si>
  <si>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</si>
  <si>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</si>
  <si>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</si>
  <si>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</si>
  <si>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</si>
  <si>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</si>
  <si>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</si>
  <si>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</si>
  <si>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</si>
  <si>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</si>
  <si>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</si>
  <si>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</si>
  <si>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</si>
  <si>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</si>
  <si>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</si>
  <si>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</si>
  <si>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</si>
  <si>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</si>
  <si>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</si>
  <si>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</si>
  <si>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</si>
  <si>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</si>
  <si>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</si>
  <si>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</si>
  <si>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</si>
  <si>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</si>
  <si>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</si>
  <si>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</si>
  <si>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</si>
  <si>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</si>
  <si>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</si>
  <si>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</si>
  <si>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</si>
  <si>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</si>
  <si>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</si>
  <si>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</si>
  <si>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</si>
  <si>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</si>
  <si>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</si>
  <si>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</si>
  <si>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</si>
  <si>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</si>
  <si>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</si>
  <si>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</si>
  <si>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</si>
  <si>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</si>
  <si>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</si>
  <si>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</si>
  <si>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</si>
  <si>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</si>
  <si>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</si>
  <si>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</si>
  <si>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</si>
  <si>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</si>
  <si>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</si>
  <si>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</si>
  <si>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</si>
  <si>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</si>
  <si>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</si>
  <si>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</si>
  <si>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</si>
  <si>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</si>
  <si>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</si>
  <si>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</si>
  <si>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</si>
  <si>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</si>
  <si>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</si>
  <si>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</si>
  <si>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</si>
  <si>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</si>
  <si>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</si>
  <si>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</si>
  <si>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</si>
  <si>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</si>
  <si>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</si>
  <si>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</si>
  <si>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</si>
  <si>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</si>
  <si>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</si>
  <si>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</si>
  <si>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</si>
  <si>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</si>
  <si>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</si>
  <si>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</si>
  <si>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</si>
  <si>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</si>
  <si>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</si>
  <si>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</si>
  <si>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</si>
  <si>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</si>
  <si>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</si>
  <si>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</si>
  <si>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</si>
  <si>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</si>
  <si>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</si>
  <si>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</si>
  <si>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</si>
  <si>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</si>
  <si>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</si>
  <si>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</si>
  <si>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</si>
  <si>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</si>
  <si>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</si>
  <si>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</si>
  <si>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</si>
  <si>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</si>
  <si>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</si>
  <si>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</si>
  <si>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</si>
  <si>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</si>
  <si>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</si>
  <si>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</si>
  <si>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</si>
  <si>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</si>
  <si>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</si>
  <si>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</si>
  <si>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</si>
  <si>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</si>
  <si>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</si>
  <si>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</si>
  <si>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</si>
  <si>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</si>
  <si>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</si>
  <si>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</si>
  <si>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</si>
  <si>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</si>
  <si>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</si>
  <si>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</si>
  <si>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</si>
  <si>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</si>
  <si>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</si>
  <si>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</si>
  <si>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</si>
  <si>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</si>
  <si>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</si>
  <si>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</si>
  <si>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</si>
  <si>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</si>
  <si>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</si>
  <si>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</si>
  <si>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</si>
  <si>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</si>
  <si>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</si>
  <si>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</si>
  <si>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</si>
  <si>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</si>
  <si>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</si>
  <si>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</si>
  <si>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</si>
  <si>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</si>
  <si>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</si>
  <si>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</si>
  <si>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</si>
  <si>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</si>
  <si>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</si>
  <si>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</si>
  <si>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</si>
  <si>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</si>
  <si>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</si>
  <si>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</si>
  <si>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</si>
  <si>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</si>
  <si>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</si>
  <si>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</si>
  <si>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</si>
  <si>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</si>
  <si>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</si>
  <si>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</si>
  <si>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</si>
  <si>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</si>
  <si>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</si>
  <si>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</si>
  <si>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</si>
  <si>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</si>
  <si>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</si>
  <si>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</si>
  <si>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</si>
  <si>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</si>
  <si>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</si>
  <si>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</si>
  <si>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</si>
  <si>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</si>
  <si>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</si>
  <si>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</si>
  <si>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</si>
  <si>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</si>
  <si>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</si>
  <si>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</si>
  <si>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</si>
  <si>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</si>
  <si>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</si>
  <si>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</si>
  <si>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</si>
  <si>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</si>
  <si>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</si>
  <si>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</si>
  <si>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</si>
  <si>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</si>
  <si>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</si>
  <si>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</si>
  <si>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</si>
  <si>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</si>
  <si>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</si>
  <si>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</si>
  <si>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</si>
  <si>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</si>
  <si>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</si>
  <si>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</si>
  <si>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</si>
  <si>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</si>
  <si>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</si>
  <si>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</si>
  <si>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</si>
  <si>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</si>
  <si>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</si>
  <si>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</si>
  <si>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</si>
  <si>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</si>
  <si>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</si>
  <si>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</si>
  <si>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</si>
  <si>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</si>
  <si>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</si>
  <si>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</si>
  <si>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</si>
  <si>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</si>
  <si>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</si>
  <si>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</si>
  <si>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</si>
  <si>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</si>
  <si>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</si>
  <si>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</si>
  <si>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</si>
  <si>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</si>
  <si>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</si>
  <si>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</si>
  <si>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</si>
  <si>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</si>
  <si>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</si>
  <si>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</si>
  <si>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</si>
  <si>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</si>
  <si>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</si>
  <si>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</si>
  <si>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</si>
  <si>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</si>
  <si>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</si>
  <si>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</si>
  <si>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</si>
  <si>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</si>
  <si>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</si>
  <si>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</si>
  <si>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</si>
  <si>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</si>
  <si>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</si>
  <si>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</si>
  <si>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</si>
  <si>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</si>
  <si>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</si>
  <si>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</si>
  <si>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</si>
  <si>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</si>
  <si>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</si>
  <si>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</si>
  <si>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</si>
  <si>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</si>
  <si>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</si>
  <si>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</si>
  <si>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</si>
  <si>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</si>
  <si>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</si>
  <si>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</si>
  <si>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</si>
  <si>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</si>
  <si>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</si>
  <si>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</si>
  <si>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</si>
  <si>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</si>
  <si>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</si>
  <si>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</si>
  <si>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</si>
  <si>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</si>
  <si>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</si>
  <si>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</si>
  <si>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</si>
  <si>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</si>
  <si>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</si>
  <si>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</si>
  <si>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</si>
  <si>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</si>
  <si>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</si>
  <si>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</si>
  <si>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</si>
  <si>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</si>
  <si>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</si>
  <si>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</si>
  <si>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</si>
  <si>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</si>
  <si>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</si>
  <si>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</si>
  <si>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</si>
  <si>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</si>
  <si>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</si>
  <si>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</si>
  <si>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</si>
  <si>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</si>
  <si>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</si>
  <si>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</si>
  <si>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</si>
  <si>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</si>
  <si>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</si>
  <si>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</si>
  <si>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</si>
  <si>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</si>
  <si>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</si>
  <si>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</si>
  <si>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</si>
  <si>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</si>
  <si>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</si>
  <si>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</si>
  <si>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</si>
  <si>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</si>
  <si>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</si>
  <si>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</si>
  <si>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</si>
  <si>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</si>
  <si>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</si>
  <si>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</si>
  <si>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</si>
  <si>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</si>
  <si>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</si>
  <si>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</si>
  <si>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</si>
  <si>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</si>
  <si>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</si>
  <si>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</si>
  <si>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</si>
  <si>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</si>
  <si>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</si>
  <si>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</si>
  <si>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</si>
  <si>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</si>
  <si>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</si>
  <si>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</si>
  <si>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</si>
  <si>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</si>
  <si>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</si>
  <si>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</si>
  <si>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</si>
  <si>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</si>
  <si>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</si>
  <si>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</si>
  <si>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</si>
  <si>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</si>
  <si>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</si>
  <si>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</si>
  <si>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</si>
  <si>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</si>
  <si>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</si>
  <si>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</si>
  <si>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</si>
  <si>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</si>
  <si>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</si>
  <si>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</si>
  <si>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</si>
  <si>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</si>
  <si>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</si>
  <si>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</si>
  <si>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</si>
  <si>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</si>
  <si>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</si>
  <si>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</si>
  <si>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</si>
  <si>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</si>
  <si>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</si>
  <si>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</si>
  <si>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</si>
  <si>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</si>
  <si>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</si>
  <si>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</si>
  <si>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</si>
  <si>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</si>
  <si>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</si>
  <si>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</si>
  <si>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</si>
  <si>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</si>
  <si>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</si>
  <si>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</si>
  <si>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</si>
  <si>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</si>
  <si>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</si>
  <si>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</si>
  <si>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</si>
  <si>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</si>
  <si>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</si>
  <si>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</si>
  <si>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</si>
  <si>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</si>
  <si>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</si>
  <si>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</si>
  <si>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</si>
  <si>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</si>
  <si>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</si>
  <si>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</si>
  <si>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</si>
  <si>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</si>
  <si>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</si>
  <si>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</si>
  <si>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</si>
  <si>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</si>
  <si>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</si>
  <si>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</si>
  <si>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</si>
  <si>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</si>
  <si>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</si>
  <si>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</si>
  <si>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</si>
  <si>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</si>
  <si>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</si>
  <si>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</si>
  <si>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</si>
  <si>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</si>
  <si>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</si>
  <si>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</si>
  <si>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</si>
  <si>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</si>
  <si>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</si>
  <si>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</si>
  <si>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</si>
  <si>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</si>
  <si>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</si>
  <si>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</si>
  <si>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</si>
  <si>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</si>
  <si>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</si>
  <si>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</si>
  <si>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</si>
  <si>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</si>
  <si>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</si>
  <si>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</si>
  <si>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</si>
  <si>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</si>
  <si>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</si>
  <si>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</si>
  <si>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</si>
  <si>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</si>
  <si>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</si>
  <si>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</si>
  <si>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</si>
  <si>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</si>
  <si>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</si>
  <si>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</si>
  <si>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</si>
  <si>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</si>
  <si>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</si>
  <si>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</si>
  <si>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</si>
  <si>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</si>
  <si>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</si>
  <si>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</si>
  <si>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</si>
  <si>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</si>
  <si>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</si>
  <si>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</si>
  <si>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</si>
  <si>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</si>
  <si>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</si>
  <si>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</si>
  <si>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</si>
  <si>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</si>
  <si>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</si>
  <si>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</si>
  <si>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</si>
  <si>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</si>
  <si>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</si>
  <si>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</si>
  <si>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</si>
  <si>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</si>
  <si>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</si>
  <si>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</si>
  <si>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</si>
  <si>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</si>
  <si>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</si>
  <si>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</si>
  <si>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</si>
  <si>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</si>
  <si>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</si>
  <si>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</si>
  <si>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</si>
  <si>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</si>
  <si>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</si>
  <si>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</si>
  <si>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</si>
  <si>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</si>
  <si>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</si>
  <si>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</si>
  <si>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</si>
  <si>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</si>
  <si>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</si>
  <si>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</si>
  <si>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</si>
  <si>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</si>
  <si>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</si>
  <si>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</si>
  <si>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</si>
  <si>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</si>
  <si>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</si>
  <si>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</si>
  <si>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</si>
  <si>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</si>
  <si>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</si>
  <si>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</si>
  <si>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</si>
  <si>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</si>
  <si>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</si>
  <si>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</si>
  <si>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</si>
  <si>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</si>
  <si>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</si>
  <si>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</si>
  <si>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</si>
  <si>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</si>
  <si>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</si>
  <si>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</si>
  <si>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</si>
  <si>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</si>
  <si>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</si>
  <si>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</si>
  <si>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</si>
  <si>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</si>
  <si>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</si>
  <si>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</si>
  <si>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</si>
  <si>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</si>
  <si>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</si>
  <si>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</si>
  <si>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</si>
  <si>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</si>
  <si>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</si>
  <si>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</si>
  <si>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</si>
  <si>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</si>
  <si>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</si>
  <si>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</si>
  <si>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</si>
  <si>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</si>
  <si>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</si>
  <si>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</si>
  <si>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</si>
  <si>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</si>
  <si>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</si>
  <si>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</si>
  <si>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</si>
  <si>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</si>
  <si>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</si>
  <si>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</si>
  <si>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</si>
  <si>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</si>
  <si>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</si>
  <si>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</si>
  <si>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</si>
  <si>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</si>
  <si>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</si>
  <si>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</si>
  <si>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</si>
  <si>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</si>
  <si>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</si>
  <si>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</si>
  <si>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</si>
  <si>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</si>
  <si>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</si>
  <si>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</si>
  <si>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</si>
  <si>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</si>
  <si>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</si>
  <si>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</si>
  <si>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</si>
  <si>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</si>
  <si>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</si>
  <si>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</si>
  <si>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</si>
  <si>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</si>
  <si>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</si>
  <si>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</si>
  <si>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</si>
  <si>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</si>
  <si>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</si>
  <si>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</si>
  <si>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</si>
  <si>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</si>
  <si>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</si>
  <si>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</si>
  <si>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</si>
  <si>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</si>
  <si>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</si>
  <si>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</si>
  <si>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</si>
  <si>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</si>
  <si>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</si>
  <si>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</si>
  <si>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</si>
  <si>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</si>
  <si>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</si>
  <si>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</si>
  <si>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</si>
  <si>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</si>
  <si>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</si>
  <si>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</si>
  <si>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</si>
  <si>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</si>
  <si>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</si>
  <si>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</si>
  <si>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</si>
  <si>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</si>
  <si>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</si>
  <si>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</si>
  <si>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</si>
  <si>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</si>
  <si>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</si>
  <si>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</si>
  <si>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</si>
  <si>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</si>
  <si>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</si>
  <si>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</si>
  <si>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</si>
  <si>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</si>
  <si>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</si>
  <si>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</si>
  <si>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</si>
  <si>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</si>
  <si>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</si>
  <si>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</si>
  <si>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</si>
  <si>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</si>
  <si>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</si>
  <si>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</si>
  <si>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</si>
  <si>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</si>
  <si>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</si>
  <si>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</si>
  <si>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</si>
  <si>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</si>
  <si>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</si>
  <si>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</si>
  <si>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</si>
  <si>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</si>
  <si>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</si>
  <si>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</si>
  <si>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</si>
  <si>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</si>
  <si>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</si>
  <si>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</si>
  <si>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</si>
  <si>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</si>
  <si>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</si>
  <si>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</si>
  <si>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</si>
  <si>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</si>
  <si>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</si>
  <si>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</si>
  <si>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</si>
  <si>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</si>
  <si>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</si>
  <si>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</si>
  <si>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</si>
  <si>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</si>
  <si>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</si>
  <si>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</si>
  <si>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</si>
  <si>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</si>
  <si>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</si>
  <si>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</si>
  <si>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</si>
  <si>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</si>
  <si>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</si>
  <si>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</si>
  <si>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</si>
  <si>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</si>
  <si>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</si>
  <si>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</si>
  <si>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</si>
  <si>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</si>
  <si>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</si>
  <si>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</si>
  <si>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</si>
  <si>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</si>
  <si>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</si>
  <si>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</si>
  <si>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</si>
  <si>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</si>
  <si>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</si>
  <si>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</si>
  <si>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</si>
  <si>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</si>
  <si>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</si>
  <si>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</si>
  <si>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</si>
  <si>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</si>
  <si>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</si>
  <si>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</si>
  <si>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</si>
  <si>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</si>
  <si>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</si>
  <si>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</si>
  <si>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</si>
  <si>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</si>
  <si>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</si>
  <si>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</si>
  <si>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</si>
  <si>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</si>
  <si>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</si>
  <si>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</si>
  <si>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</si>
  <si>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</si>
  <si>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</si>
  <si>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</si>
  <si>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</si>
  <si>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</si>
  <si>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</si>
  <si>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</si>
  <si>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</si>
  <si>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</si>
  <si>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</si>
  <si>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</si>
  <si>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</si>
  <si>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</si>
  <si>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</si>
  <si>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</si>
  <si>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</si>
  <si>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</si>
  <si>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</si>
  <si>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</si>
  <si>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</si>
  <si>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</si>
  <si>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</si>
  <si>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</si>
  <si>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</si>
  <si>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</si>
  <si>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</si>
  <si>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</si>
  <si>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</si>
  <si>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</si>
  <si>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</si>
  <si>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</si>
  <si>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</si>
  <si>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</si>
  <si>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</si>
  <si>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</si>
  <si>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</si>
  <si>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</si>
  <si>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</si>
  <si>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</si>
  <si>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</si>
  <si>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</si>
  <si>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</si>
  <si>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</si>
  <si>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</si>
  <si>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</si>
  <si>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</si>
  <si>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</si>
  <si>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</si>
  <si>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</si>
  <si>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</si>
  <si>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</si>
  <si>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</si>
  <si>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</si>
  <si>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</si>
  <si>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</si>
  <si>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</si>
  <si>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</si>
  <si>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</si>
  <si>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</si>
  <si>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</si>
  <si>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</si>
  <si>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</si>
  <si>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</si>
  <si>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</si>
  <si>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</si>
  <si>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</si>
  <si>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</si>
  <si>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</si>
  <si>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</si>
  <si>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</si>
  <si>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</si>
  <si>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</si>
  <si>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</si>
  <si>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</si>
  <si>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</si>
  <si>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</si>
  <si>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</si>
  <si>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</si>
  <si>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</si>
  <si>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</si>
  <si>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</si>
  <si>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</si>
  <si>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</si>
  <si>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</si>
  <si>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</si>
  <si>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</si>
  <si>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</si>
  <si>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</si>
  <si>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</si>
  <si>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</si>
  <si>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</si>
  <si>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</si>
  <si>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</si>
  <si>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</si>
  <si>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</si>
  <si>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</si>
  <si>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</si>
  <si>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</si>
  <si>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</si>
  <si>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</si>
  <si>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</si>
  <si>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</si>
  <si>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</si>
  <si>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</si>
  <si>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</si>
  <si>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</si>
  <si>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</si>
  <si>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</si>
  <si>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</si>
  <si>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</si>
  <si>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</si>
  <si>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</si>
  <si>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</si>
  <si>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</si>
  <si>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</si>
  <si>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</si>
  <si>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</si>
  <si>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</si>
  <si>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</si>
  <si>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</si>
  <si>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</si>
  <si>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</si>
  <si>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</si>
  <si>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</si>
  <si>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</si>
  <si>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</si>
  <si>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</si>
  <si>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</si>
  <si>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</si>
  <si>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</si>
  <si>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</si>
  <si>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</si>
  <si>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</si>
  <si>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</si>
  <si>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</si>
  <si>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</si>
  <si>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</si>
  <si>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</si>
  <si>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</si>
  <si>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</si>
  <si>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</si>
  <si>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</si>
  <si>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</si>
  <si>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</si>
  <si>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</si>
  <si>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</si>
  <si>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</si>
  <si>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</si>
  <si>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</si>
  <si>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</si>
  <si>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</si>
  <si>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</si>
  <si>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</si>
  <si>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</si>
  <si>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</si>
  <si>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</si>
  <si>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</si>
  <si>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</si>
  <si>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</si>
  <si>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</si>
  <si>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</si>
  <si>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</si>
  <si>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</si>
  <si>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</si>
  <si>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</si>
  <si>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</si>
  <si>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</si>
  <si>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</si>
  <si>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</si>
  <si>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</si>
  <si>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</si>
  <si>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</si>
  <si>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</si>
  <si>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</si>
  <si>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</si>
  <si>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</si>
  <si>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</si>
  <si>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</si>
  <si>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</si>
  <si>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</si>
  <si>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</si>
  <si>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</si>
  <si>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</si>
  <si>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</si>
  <si>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</si>
  <si>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</si>
  <si>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</si>
  <si>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</si>
  <si>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</si>
  <si>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</si>
  <si>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</si>
  <si>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</si>
  <si>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</si>
  <si>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</si>
  <si>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</si>
  <si>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</si>
  <si>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</si>
  <si>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</si>
  <si>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</si>
  <si>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</si>
  <si>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</si>
  <si>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</si>
  <si>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</si>
  <si>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</si>
  <si>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</si>
  <si>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</si>
  <si>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</si>
  <si>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</si>
  <si>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</si>
  <si>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</si>
  <si>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</si>
  <si>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</si>
  <si>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</si>
  <si>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</si>
  <si>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</si>
  <si>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</si>
  <si>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</si>
  <si>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</si>
  <si>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</si>
  <si>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</si>
  <si>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</si>
  <si>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</si>
  <si>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</si>
  <si>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</si>
  <si>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</si>
  <si>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</si>
  <si>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</si>
  <si>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</si>
  <si>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</si>
  <si>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</si>
  <si>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</si>
  <si>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</si>
  <si>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</si>
  <si>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</si>
  <si>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</si>
  <si>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</si>
  <si>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</si>
  <si>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</si>
  <si>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</si>
  <si>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</si>
  <si>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</si>
  <si>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</si>
  <si>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</si>
  <si>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</si>
  <si>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</si>
  <si>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</si>
  <si>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</si>
  <si>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</si>
  <si>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</si>
  <si>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</si>
  <si>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</si>
  <si>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</si>
  <si>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</si>
  <si>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</si>
  <si>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</si>
  <si>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</si>
  <si>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</si>
  <si>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</si>
  <si>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</si>
  <si>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</si>
  <si>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</si>
  <si>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</si>
  <si>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</si>
  <si>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</si>
  <si>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</si>
  <si>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</si>
  <si>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</si>
  <si>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</si>
  <si>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</si>
  <si>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</si>
  <si>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</si>
  <si>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</si>
  <si>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</si>
  <si>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</si>
  <si>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</si>
  <si>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</si>
  <si>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</si>
  <si>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</si>
  <si>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</si>
  <si>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</si>
  <si>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</si>
  <si>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</si>
  <si>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</si>
  <si>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</si>
  <si>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</si>
  <si>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</si>
  <si>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</si>
  <si>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</si>
  <si>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</si>
  <si>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</si>
  <si>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</si>
  <si>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</si>
  <si>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</si>
  <si>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</si>
  <si>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</si>
  <si>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</si>
  <si>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</si>
  <si>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</si>
  <si>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</si>
  <si>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</si>
  <si>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</si>
  <si>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</si>
  <si>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</si>
  <si>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</si>
  <si>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</si>
  <si>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</si>
  <si>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</si>
  <si>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</si>
  <si>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</si>
  <si>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</si>
  <si>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</si>
  <si>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</si>
  <si>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</si>
  <si>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</si>
  <si>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</si>
  <si>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</si>
  <si>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</si>
  <si>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</si>
  <si>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</si>
  <si>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</si>
  <si>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</si>
  <si>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</si>
  <si>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</si>
  <si>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</si>
  <si>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</si>
  <si>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</si>
  <si>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</si>
  <si>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</si>
  <si>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</si>
  <si>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</si>
  <si>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</si>
  <si>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</si>
  <si>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</si>
  <si>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</si>
  <si>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</si>
  <si>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</si>
  <si>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</si>
  <si>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</si>
  <si>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</si>
  <si>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</si>
  <si>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</si>
  <si>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</si>
  <si>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</si>
  <si>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</si>
  <si>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</si>
  <si>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</si>
  <si>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</si>
  <si>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</si>
  <si>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</si>
  <si>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</si>
  <si>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</si>
  <si>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</si>
  <si>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</si>
  <si>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</si>
  <si>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</si>
  <si>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</si>
  <si>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</si>
  <si>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</si>
  <si>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</si>
  <si>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</si>
  <si>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</si>
  <si>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</si>
  <si>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</si>
  <si>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</si>
  <si>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</si>
  <si>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</si>
  <si>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</si>
  <si>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</si>
  <si>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</si>
  <si>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</si>
  <si>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</si>
  <si>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</si>
  <si>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</si>
  <si>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</si>
  <si>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</si>
  <si>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</si>
  <si>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</si>
  <si>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</si>
  <si>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</si>
  <si>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</si>
  <si>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</si>
  <si>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</si>
  <si>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</si>
  <si>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</si>
  <si>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</si>
  <si>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</si>
  <si>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</si>
  <si>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</si>
  <si>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</si>
  <si>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</si>
  <si>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</si>
  <si>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</si>
  <si>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</si>
  <si>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</si>
  <si>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</si>
  <si>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</si>
  <si>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</si>
  <si>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</si>
  <si>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</si>
  <si>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</si>
  <si>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</si>
  <si>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</si>
  <si>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</si>
  <si>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</si>
  <si>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</si>
  <si>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</si>
  <si>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</si>
  <si>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</si>
  <si>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</si>
  <si>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</si>
  <si>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</si>
  <si>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</si>
  <si>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</si>
  <si>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</si>
  <si>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</si>
  <si>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</si>
  <si>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</si>
  <si>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</si>
  <si>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</si>
  <si>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</si>
  <si>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</si>
  <si>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</si>
  <si>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</si>
  <si>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</si>
  <si>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</si>
  <si>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</si>
  <si>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</si>
  <si>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</si>
  <si>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</si>
  <si>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</si>
  <si>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</si>
  <si>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</si>
  <si>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</si>
  <si>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</si>
  <si>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</si>
  <si>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</si>
  <si>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</si>
  <si>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</si>
  <si>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</si>
  <si>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</si>
  <si>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</si>
  <si>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</si>
  <si>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</si>
  <si>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</si>
  <si>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</si>
  <si>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</si>
  <si>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</si>
  <si>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</si>
  <si>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</si>
  <si>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</si>
  <si>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</si>
  <si>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</si>
  <si>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</si>
  <si>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</si>
  <si>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</si>
  <si>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</si>
  <si>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</si>
  <si>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</si>
  <si>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</si>
  <si>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</si>
  <si>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</si>
  <si>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</si>
  <si>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</si>
  <si>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</si>
  <si>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</si>
  <si>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</si>
  <si>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</si>
  <si>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</si>
  <si>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</si>
  <si>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</si>
  <si>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</si>
  <si>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</si>
  <si>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</si>
  <si>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</si>
  <si>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</si>
  <si>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</si>
  <si>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</si>
  <si>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</si>
  <si>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</si>
  <si>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</si>
  <si>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</si>
  <si>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</si>
  <si>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</si>
  <si>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</si>
  <si>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</si>
  <si>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</si>
  <si>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</si>
  <si>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</si>
  <si>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</si>
  <si>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</si>
  <si>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</si>
  <si>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</si>
  <si>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</si>
  <si>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</si>
  <si>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</si>
  <si>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</si>
  <si>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</si>
  <si>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</si>
  <si>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</si>
  <si>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</si>
  <si>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</si>
  <si>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</si>
  <si>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</si>
  <si>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</si>
  <si>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</si>
  <si>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</si>
  <si>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</si>
  <si>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</si>
  <si>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</si>
  <si>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</si>
  <si>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</si>
  <si>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</si>
  <si>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</si>
  <si>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</si>
  <si>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</si>
  <si>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</si>
  <si>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</si>
  <si>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</si>
  <si>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</si>
  <si>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</si>
  <si>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</si>
  <si>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</si>
  <si>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</si>
  <si>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</si>
  <si>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</si>
  <si>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</si>
  <si>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</si>
  <si>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</si>
  <si>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</si>
  <si>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</si>
  <si>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</si>
  <si>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</si>
  <si>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</si>
  <si>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</si>
  <si>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</si>
  <si>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</si>
  <si>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</si>
  <si>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</si>
  <si>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</si>
  <si>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</si>
  <si>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</si>
  <si>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</si>
  <si>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</si>
  <si>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</si>
  <si>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</si>
  <si>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</si>
  <si>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</si>
  <si>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</si>
  <si>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</si>
  <si>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</si>
  <si>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</si>
  <si>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</si>
  <si>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</si>
  <si>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</si>
  <si>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</si>
  <si>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</si>
  <si>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</si>
  <si>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</si>
  <si>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</si>
  <si>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</si>
  <si>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</si>
  <si>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</si>
  <si>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</si>
  <si>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</si>
  <si>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</si>
  <si>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</si>
  <si>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</si>
  <si>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</si>
  <si>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</si>
  <si>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</si>
  <si>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</si>
  <si>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</si>
  <si>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</si>
  <si>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</si>
  <si>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</si>
  <si>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</si>
  <si>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</si>
  <si>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</si>
  <si>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</si>
  <si>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</si>
  <si>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</si>
  <si>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</si>
  <si>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</si>
  <si>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</si>
  <si>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</si>
  <si>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</si>
  <si>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</si>
  <si>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</si>
  <si>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</si>
  <si>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</si>
  <si>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</si>
  <si>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</si>
  <si>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</si>
  <si>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</si>
  <si>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</si>
  <si>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</si>
  <si>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</si>
  <si>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</si>
  <si>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</si>
  <si>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</si>
  <si>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</si>
  <si>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</si>
  <si>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</si>
  <si>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</si>
  <si>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</si>
  <si>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</si>
  <si>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</si>
  <si>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</si>
  <si>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</si>
  <si>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</si>
  <si>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</si>
  <si>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</si>
  <si>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</si>
  <si>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</si>
  <si>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</si>
  <si>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</si>
  <si>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</si>
  <si>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</si>
  <si>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</si>
  <si>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</si>
  <si>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</si>
  <si>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</si>
  <si>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</si>
  <si>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</si>
  <si>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</si>
  <si>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</si>
  <si>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</si>
  <si>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</si>
  <si>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</si>
  <si>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</si>
  <si>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</si>
  <si>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</si>
  <si>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</si>
  <si>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</si>
  <si>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</si>
  <si>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</si>
  <si>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</si>
  <si>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</si>
  <si>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</si>
  <si>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</si>
  <si>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</si>
  <si>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</si>
  <si>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</si>
  <si>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</si>
  <si>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</si>
  <si>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</si>
  <si>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</si>
  <si>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</si>
  <si>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</si>
  <si>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</si>
  <si>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</si>
  <si>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</si>
  <si>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</si>
  <si>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</si>
  <si>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</si>
  <si>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</si>
  <si>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</si>
  <si>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</si>
  <si>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</si>
  <si>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</si>
  <si>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</si>
  <si>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</si>
  <si>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</si>
  <si>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</si>
  <si>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</si>
  <si>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</si>
  <si>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</si>
  <si>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</si>
  <si>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</si>
  <si>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</si>
  <si>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</si>
  <si>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</si>
  <si>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</si>
  <si>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</si>
  <si>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</si>
  <si>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</si>
  <si>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</si>
  <si>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</si>
  <si>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</si>
  <si>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</si>
  <si>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</si>
  <si>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</si>
  <si>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</si>
  <si>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</si>
  <si>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</si>
  <si>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</si>
  <si>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</si>
  <si>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</si>
  <si>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</si>
  <si>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</si>
  <si>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</si>
  <si>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</si>
  <si>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</si>
  <si>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</si>
  <si>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</si>
  <si>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</si>
  <si>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</si>
  <si>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</si>
  <si>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</si>
  <si>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</si>
  <si>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</si>
  <si>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</si>
  <si>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</si>
  <si>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</si>
  <si>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</si>
  <si>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</si>
  <si>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</si>
  <si>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</si>
  <si>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</si>
  <si>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</si>
  <si>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</si>
  <si>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</si>
  <si>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</si>
  <si>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</si>
  <si>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</si>
  <si>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</si>
  <si>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</si>
  <si>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</si>
  <si>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</si>
  <si>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</si>
  <si>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</si>
  <si>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</si>
  <si>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</si>
  <si>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</si>
  <si>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</si>
  <si>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</si>
  <si>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</si>
  <si>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</si>
  <si>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</si>
  <si>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</si>
  <si>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</si>
  <si>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</si>
  <si>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</si>
  <si>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</si>
  <si>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</si>
  <si>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</si>
  <si>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</si>
  <si>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</si>
  <si>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</si>
  <si>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</si>
  <si>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</si>
  <si>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</si>
  <si>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</si>
  <si>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</si>
  <si>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</si>
  <si>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</si>
  <si>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</si>
  <si>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</si>
  <si>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</si>
  <si>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</si>
  <si>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</si>
  <si>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</si>
  <si>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</si>
  <si>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</si>
  <si>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</si>
  <si>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</si>
  <si>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</si>
  <si>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</si>
  <si>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</si>
  <si>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</si>
  <si>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</si>
  <si>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</si>
  <si>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</si>
  <si>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</si>
  <si>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</si>
  <si>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</si>
  <si>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</si>
  <si>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</si>
  <si>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</si>
  <si>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</si>
  <si>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</si>
  <si>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</si>
  <si>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</si>
  <si>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</si>
  <si>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</si>
  <si>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</si>
  <si>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</si>
  <si>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</si>
  <si>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</si>
  <si>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</si>
  <si>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</si>
  <si>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</si>
  <si>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</si>
  <si>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</si>
  <si>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</si>
  <si>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</si>
  <si>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</si>
  <si>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</si>
  <si>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</si>
  <si>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</si>
  <si>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</si>
  <si>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</si>
  <si>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</si>
  <si>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</si>
  <si>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</si>
  <si>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</si>
  <si>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</si>
  <si>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</si>
  <si>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</si>
  <si>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</si>
  <si>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</si>
  <si>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</si>
  <si>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</si>
  <si>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</si>
  <si>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</si>
  <si>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</si>
  <si>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</si>
  <si>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</si>
  <si>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</si>
  <si>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</si>
  <si>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</si>
  <si>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</si>
  <si>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</si>
  <si>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</si>
  <si>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</si>
  <si>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</si>
  <si>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</si>
  <si>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</si>
  <si>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</si>
  <si>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</si>
  <si>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</si>
  <si>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</si>
  <si>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</si>
  <si>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</si>
  <si>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</si>
  <si>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</si>
  <si>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</si>
  <si>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</si>
  <si>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</si>
  <si>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</si>
  <si>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</si>
  <si>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</si>
  <si>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</si>
  <si>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</si>
  <si>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</si>
  <si>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</si>
  <si>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</si>
  <si>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</si>
  <si>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</si>
  <si>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</si>
  <si>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</si>
  <si>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</si>
  <si>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</si>
  <si>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</si>
  <si>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</si>
  <si>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</si>
  <si>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</si>
  <si>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</si>
  <si>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</si>
  <si>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</si>
  <si>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</si>
  <si>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</si>
  <si>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</si>
  <si>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</si>
  <si>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</si>
  <si>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</si>
  <si>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</si>
  <si>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</si>
  <si>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</si>
  <si>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</si>
  <si>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</si>
  <si>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</si>
  <si>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</si>
  <si>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</si>
  <si>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</si>
  <si>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</si>
  <si>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</si>
  <si>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</si>
  <si>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</si>
  <si>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</si>
  <si>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</si>
  <si>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</si>
  <si>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</si>
  <si>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</si>
  <si>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</si>
  <si>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</si>
  <si>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</si>
  <si>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</si>
  <si>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</si>
  <si>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</si>
  <si>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</si>
  <si>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</si>
  <si>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</si>
  <si>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</si>
  <si>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</si>
  <si>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</si>
  <si>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</si>
  <si>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</si>
  <si>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</si>
  <si>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</si>
  <si>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</si>
  <si>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</si>
  <si>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</si>
  <si>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</si>
  <si>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</si>
  <si>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</si>
  <si>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</si>
  <si>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</si>
  <si>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</si>
  <si>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</si>
  <si>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</si>
  <si>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</si>
  <si>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</si>
  <si>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</si>
  <si>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</si>
  <si>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</si>
  <si>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</si>
  <si>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</si>
  <si>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</si>
  <si>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</si>
  <si>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</si>
  <si>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</si>
  <si>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</si>
  <si>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</si>
  <si>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</si>
  <si>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</si>
  <si>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</si>
  <si>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</si>
  <si>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</si>
  <si>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</si>
  <si>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</si>
  <si>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</si>
  <si>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</si>
  <si>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</si>
  <si>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</si>
  <si>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</si>
  <si>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</si>
  <si>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</si>
  <si>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</si>
  <si>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</si>
  <si>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</si>
  <si>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</si>
  <si>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</si>
  <si>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</si>
  <si>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</si>
  <si>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</si>
  <si>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</si>
  <si>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</si>
  <si>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</si>
  <si>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</si>
  <si>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</si>
  <si>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</si>
  <si>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</si>
  <si>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</si>
  <si>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</si>
  <si>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</si>
  <si>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</si>
  <si>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</si>
  <si>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</si>
  <si>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</si>
  <si>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</si>
  <si>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</si>
  <si>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</si>
  <si>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</si>
  <si>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</si>
  <si>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</si>
  <si>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</si>
  <si>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</si>
  <si>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</si>
  <si>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</si>
  <si>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</si>
  <si>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</si>
  <si>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</si>
  <si>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</si>
  <si>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</si>
  <si>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</si>
  <si>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</si>
  <si>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</si>
  <si>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</si>
  <si>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</si>
  <si>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</si>
  <si>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</si>
  <si>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</si>
  <si>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</si>
  <si>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</si>
  <si>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</si>
  <si>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</si>
  <si>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</si>
  <si>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</si>
  <si>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</si>
  <si>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</si>
  <si>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</si>
  <si>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</si>
  <si>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</si>
  <si>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</si>
  <si>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</si>
  <si>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</si>
  <si>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</si>
  <si>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</si>
  <si>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</si>
  <si>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</si>
  <si>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</si>
  <si>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</si>
  <si>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</si>
  <si>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</si>
  <si>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</si>
  <si>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</si>
  <si>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</si>
  <si>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</si>
  <si>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</si>
  <si>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</si>
  <si>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</si>
  <si>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</si>
  <si>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</si>
  <si>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</si>
  <si>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</si>
  <si>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</si>
  <si>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</si>
  <si>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</si>
  <si>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</si>
  <si>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</si>
  <si>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</si>
  <si>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</si>
  <si>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</si>
  <si>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</si>
  <si>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</si>
  <si>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</si>
  <si>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</si>
  <si>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</si>
  <si>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</si>
  <si>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</si>
  <si>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</si>
  <si>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</si>
  <si>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</si>
  <si>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</si>
  <si>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</si>
  <si>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</si>
  <si>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</si>
  <si>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</si>
  <si>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</si>
  <si>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</si>
  <si>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</si>
  <si>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</si>
  <si>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</si>
  <si>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</si>
  <si>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</si>
  <si>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</si>
  <si>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</si>
  <si>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</si>
  <si>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</si>
  <si>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</si>
  <si>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</si>
  <si>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</si>
  <si>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</si>
  <si>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</si>
  <si>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</si>
  <si>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</si>
  <si>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</si>
  <si>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</si>
  <si>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</si>
  <si>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</si>
  <si>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</si>
  <si>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</si>
  <si>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</si>
  <si>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</si>
  <si>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</si>
  <si>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</si>
  <si>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</si>
  <si>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</si>
  <si>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</si>
  <si>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</si>
  <si>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</si>
  <si>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</si>
  <si>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</si>
  <si>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</si>
  <si>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</si>
  <si>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</si>
  <si>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</si>
  <si>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</si>
  <si>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</si>
  <si>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</si>
  <si>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</si>
  <si>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</si>
  <si>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</si>
  <si>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</si>
  <si>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</si>
  <si>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</si>
  <si>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</si>
  <si>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</si>
  <si>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</si>
  <si>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</si>
  <si>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</si>
  <si>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</si>
  <si>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</si>
  <si>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</si>
  <si>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</si>
  <si>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</si>
  <si>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</si>
  <si>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</si>
  <si>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</si>
  <si>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</si>
  <si>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</si>
  <si>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</si>
  <si>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</si>
  <si>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</si>
  <si>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</si>
  <si>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</si>
  <si>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</si>
  <si>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</si>
  <si>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</si>
  <si>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</si>
  <si>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</si>
  <si>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</si>
  <si>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</si>
  <si>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</si>
  <si>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</si>
  <si>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</si>
  <si>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</si>
  <si>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</si>
  <si>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</si>
  <si>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</si>
  <si>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</si>
  <si>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</si>
  <si>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</si>
  <si>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</si>
  <si>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</si>
  <si>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</si>
  <si>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</si>
  <si>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</si>
  <si>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</si>
  <si>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</si>
  <si>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</si>
  <si>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</si>
  <si>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</si>
  <si>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</si>
  <si>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</si>
  <si>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</si>
  <si>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</si>
  <si>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</si>
  <si>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</si>
  <si>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</si>
  <si>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</si>
  <si>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</si>
  <si>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</si>
  <si>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</si>
  <si>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</si>
  <si>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</si>
  <si>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</si>
  <si>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</si>
  <si>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</si>
  <si>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</si>
  <si>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</si>
  <si>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</si>
  <si>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</si>
  <si>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</si>
  <si>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</si>
  <si>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</si>
  <si>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</si>
  <si>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</si>
  <si>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</si>
  <si>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</si>
  <si>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</si>
  <si>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</si>
  <si>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</si>
  <si>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</si>
  <si>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</si>
  <si>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</si>
  <si>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</si>
  <si>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</si>
  <si>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</si>
  <si>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</si>
  <si>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</si>
  <si>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</si>
  <si>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</si>
  <si>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</si>
  <si>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</si>
  <si>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</si>
  <si>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</si>
  <si>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</si>
  <si>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</si>
  <si>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</si>
  <si>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</si>
  <si>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</si>
  <si>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</si>
  <si>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</si>
  <si>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</si>
  <si>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</si>
  <si>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</si>
  <si>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</si>
  <si>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</si>
  <si>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</si>
  <si>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</si>
  <si>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</si>
  <si>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</si>
  <si>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</si>
  <si>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</si>
  <si>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</si>
  <si>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</si>
  <si>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</si>
  <si>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</si>
  <si>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</si>
  <si>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</si>
  <si>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</si>
  <si>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</si>
  <si>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</si>
  <si>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</si>
  <si>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</si>
  <si>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</si>
  <si>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</si>
  <si>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</si>
  <si>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</si>
  <si>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</si>
  <si>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</si>
  <si>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</si>
  <si>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</si>
  <si>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</si>
  <si>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</si>
  <si>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</si>
  <si>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</si>
  <si>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</si>
  <si>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</si>
  <si>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</si>
  <si>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</si>
  <si>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</si>
  <si>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</si>
  <si>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</si>
  <si>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</si>
  <si>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</si>
  <si>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</si>
  <si>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</si>
  <si>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</si>
  <si>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</si>
  <si>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</si>
  <si>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</si>
  <si>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</si>
  <si>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</si>
  <si>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</si>
  <si>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</si>
  <si>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</si>
  <si>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</si>
  <si>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</si>
  <si>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</si>
  <si>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</si>
  <si>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</si>
  <si>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</si>
  <si>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</si>
  <si>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</si>
  <si>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</si>
  <si>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</si>
  <si>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</si>
  <si>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</si>
  <si>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</si>
  <si>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</si>
  <si>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</si>
  <si>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</si>
  <si>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</si>
  <si>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</si>
  <si>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</si>
  <si>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</si>
  <si>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</si>
  <si>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</si>
  <si>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</si>
  <si>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</si>
  <si>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</si>
  <si>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</si>
  <si>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</si>
  <si>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</si>
  <si>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</si>
  <si>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</si>
  <si>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</si>
  <si>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</si>
  <si>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</si>
  <si>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</si>
  <si>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</si>
  <si>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</si>
  <si>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</si>
  <si>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</si>
  <si>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</si>
  <si>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</si>
  <si>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</si>
  <si>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</si>
  <si>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</si>
  <si>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</si>
  <si>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</si>
  <si>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</si>
  <si>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</si>
  <si>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</si>
  <si>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</si>
  <si>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</si>
  <si>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</si>
  <si>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</si>
  <si>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</si>
  <si>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</si>
  <si>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</si>
  <si>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</si>
  <si>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</si>
  <si>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</si>
  <si>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</si>
  <si>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</si>
  <si>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</si>
  <si>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</si>
  <si>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</si>
  <si>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</si>
  <si>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</si>
  <si>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</si>
  <si>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</si>
  <si>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</si>
  <si>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</si>
  <si>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</si>
  <si>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</si>
  <si>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</si>
  <si>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</si>
  <si>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</si>
  <si>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</si>
  <si>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</si>
  <si>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</si>
  <si>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</si>
  <si>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</si>
  <si>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</si>
  <si>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</si>
  <si>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</si>
  <si>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</si>
  <si>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</si>
  <si>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</si>
  <si>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</si>
  <si>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</si>
  <si>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</si>
  <si>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</si>
  <si>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</si>
  <si>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</si>
  <si>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</si>
  <si>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</si>
  <si>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</si>
  <si>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</si>
  <si>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</si>
  <si>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</si>
  <si>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</si>
  <si>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</si>
  <si>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</si>
  <si>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</si>
  <si>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</si>
  <si>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</si>
  <si>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</si>
  <si>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</si>
  <si>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</si>
  <si>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</si>
  <si>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</si>
  <si>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</si>
  <si>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</si>
  <si>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</si>
  <si>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</si>
  <si>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</si>
  <si>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</si>
  <si>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</si>
  <si>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</si>
  <si>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</si>
  <si>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</si>
  <si>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</si>
  <si>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</si>
  <si>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</si>
  <si>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</si>
  <si>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</si>
  <si>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</si>
  <si>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</si>
  <si>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</si>
  <si>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</si>
  <si>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</si>
  <si>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</si>
  <si>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</si>
  <si>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</si>
  <si>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</si>
  <si>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</si>
  <si>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</si>
  <si>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</si>
  <si>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</si>
  <si>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</si>
  <si>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</si>
  <si>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</si>
  <si>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</si>
  <si>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</si>
  <si>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</si>
  <si>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</si>
  <si>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</si>
  <si>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</si>
  <si>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</si>
  <si>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</si>
  <si>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</si>
  <si>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</si>
  <si>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</si>
  <si>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</si>
  <si>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</si>
  <si>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</si>
  <si>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</si>
  <si>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</si>
  <si>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</si>
  <si>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</si>
  <si>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</si>
  <si>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</si>
  <si>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</si>
  <si>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</si>
  <si>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</si>
  <si>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</si>
  <si>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</si>
  <si>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</si>
  <si>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</si>
  <si>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</si>
  <si>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</si>
  <si>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</si>
  <si>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</si>
  <si>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</si>
  <si>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</si>
  <si>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</si>
  <si>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</si>
  <si>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</si>
  <si>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</si>
  <si>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</si>
  <si>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</si>
  <si>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</si>
  <si>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</si>
  <si>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</si>
  <si>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</si>
  <si>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</si>
  <si>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</si>
  <si>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</si>
  <si>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</si>
  <si>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</si>
  <si>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</si>
  <si>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</si>
  <si>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</si>
  <si>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</si>
  <si>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</si>
  <si>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</si>
  <si>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</si>
  <si>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</si>
  <si>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</si>
  <si>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</si>
  <si>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</si>
  <si>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</si>
  <si>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</si>
  <si>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</si>
  <si>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</si>
  <si>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</si>
  <si>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</si>
  <si>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</si>
  <si>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</si>
  <si>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</si>
  <si>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</si>
  <si>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</si>
  <si>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</si>
  <si>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</si>
  <si>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</si>
  <si>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</si>
  <si>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</si>
  <si>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</si>
  <si>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</si>
  <si>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</si>
  <si>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</si>
  <si>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</si>
  <si>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</si>
  <si>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</si>
  <si>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</si>
  <si>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</si>
  <si>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</si>
  <si>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</si>
  <si>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</si>
  <si>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</si>
  <si>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</si>
  <si>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</si>
  <si>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</si>
  <si>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</si>
  <si>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</si>
  <si>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</si>
  <si>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</si>
  <si>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</si>
  <si>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</si>
  <si>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</si>
  <si>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</si>
  <si>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</si>
  <si>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</si>
  <si>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</si>
  <si>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</si>
  <si>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</si>
  <si>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</si>
  <si>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</si>
  <si>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</si>
  <si>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</si>
  <si>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</si>
  <si>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</si>
  <si>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</si>
  <si>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</si>
  <si>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</si>
  <si>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</si>
  <si>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</si>
  <si>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</si>
  <si>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</si>
  <si>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</si>
  <si>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</si>
  <si>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</si>
  <si>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</si>
  <si>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</si>
  <si>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</si>
  <si>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</si>
  <si>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</si>
  <si>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</si>
  <si>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</si>
  <si>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</si>
  <si>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</si>
  <si>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</si>
  <si>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</si>
  <si>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</si>
  <si>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</si>
  <si>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</si>
  <si>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</si>
  <si>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</si>
  <si>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</si>
  <si>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</si>
  <si>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</si>
  <si>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</si>
  <si>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</si>
  <si>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</si>
  <si>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</si>
  <si>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</si>
  <si>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</si>
  <si>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</si>
  <si>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</si>
  <si>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</si>
  <si>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</si>
  <si>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</si>
  <si>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</si>
  <si>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</si>
  <si>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</si>
  <si>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</si>
  <si>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</si>
  <si>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</si>
  <si>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</si>
  <si>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</si>
  <si>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</si>
  <si>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</si>
  <si>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</si>
  <si>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</si>
  <si>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</si>
  <si>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</si>
  <si>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</si>
  <si>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</si>
  <si>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</si>
  <si>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</si>
  <si>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</si>
  <si>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</si>
  <si>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</si>
  <si>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</si>
  <si>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</si>
  <si>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</si>
  <si>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</si>
  <si>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</si>
  <si>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</si>
  <si>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</si>
  <si>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</si>
  <si>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</si>
  <si>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</si>
  <si>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</si>
  <si>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</si>
  <si>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</si>
  <si>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</si>
  <si>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</si>
  <si>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</si>
  <si>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</si>
  <si>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</si>
  <si>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</si>
  <si>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</si>
  <si>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</si>
  <si>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</si>
  <si>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</si>
  <si>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</si>
  <si>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</si>
  <si>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</si>
  <si>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</si>
  <si>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</si>
  <si>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</si>
  <si>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</si>
  <si>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</si>
  <si>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</si>
  <si>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</si>
  <si>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</si>
  <si>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</si>
  <si>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</si>
  <si>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</si>
  <si>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</si>
  <si>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</si>
  <si>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</si>
  <si>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</si>
  <si>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</si>
  <si>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</si>
  <si>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</si>
  <si>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</si>
  <si>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</si>
  <si>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</si>
  <si>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</si>
  <si>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</si>
  <si>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</si>
  <si>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</si>
  <si>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</si>
  <si>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</si>
  <si>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</si>
  <si>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</si>
  <si>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</si>
  <si>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</si>
  <si>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</si>
  <si>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</si>
  <si>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</si>
  <si>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</si>
  <si>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</si>
  <si>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</si>
  <si>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</si>
  <si>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</si>
  <si>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</si>
  <si>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</si>
  <si>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</si>
  <si>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</si>
  <si>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</si>
  <si>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</si>
  <si>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</si>
  <si>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</si>
  <si>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</si>
  <si>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</si>
  <si>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</si>
  <si>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</si>
  <si>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</si>
  <si>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</si>
  <si>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</si>
  <si>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</si>
  <si>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</si>
  <si>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</si>
  <si>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</si>
  <si>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</si>
  <si>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</si>
  <si>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</si>
  <si>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</si>
  <si>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</si>
  <si>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</si>
  <si>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</si>
  <si>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</si>
  <si>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</si>
  <si>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</si>
  <si>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</si>
  <si>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</si>
  <si>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</si>
  <si>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</si>
  <si>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</si>
  <si>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</si>
  <si>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</si>
  <si>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</si>
  <si>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</si>
  <si>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</si>
  <si>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</si>
  <si>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</si>
  <si>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</si>
  <si>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</si>
  <si>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</si>
  <si>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</si>
  <si>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</si>
  <si>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</si>
  <si>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</si>
  <si>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</si>
  <si>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</si>
  <si>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</si>
  <si>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</si>
  <si>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</si>
  <si>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</si>
  <si>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</si>
  <si>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</si>
  <si>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</si>
  <si>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</si>
  <si>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</si>
  <si>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</si>
  <si>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</si>
  <si>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</si>
  <si>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</si>
  <si>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</si>
  <si>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</si>
  <si>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</si>
  <si>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</si>
  <si>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</si>
  <si>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</si>
  <si>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</si>
  <si>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</si>
  <si>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</si>
  <si>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</si>
  <si>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</si>
  <si>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</si>
  <si>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</si>
  <si>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</si>
  <si>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</si>
  <si>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</si>
  <si>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</si>
  <si>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</si>
  <si>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</si>
  <si>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</si>
  <si>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</si>
  <si>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</si>
  <si>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</si>
  <si>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</si>
  <si>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</si>
  <si>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</si>
  <si>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</si>
  <si>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</si>
  <si>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</si>
  <si>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</si>
  <si>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</si>
  <si>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</si>
  <si>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</si>
  <si>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</si>
  <si>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</si>
  <si>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</si>
  <si>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</si>
  <si>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</si>
  <si>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</si>
  <si>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</si>
  <si>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</si>
  <si>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</si>
  <si>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</si>
  <si>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</si>
  <si>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</si>
  <si>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</si>
  <si>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</si>
  <si>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</si>
  <si>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</si>
  <si>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</si>
  <si>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</si>
  <si>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</si>
  <si>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</si>
  <si>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</si>
  <si>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</si>
  <si>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</si>
  <si>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</si>
  <si>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</si>
  <si>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</si>
  <si>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</si>
  <si>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</si>
  <si>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</si>
  <si>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</si>
  <si>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</si>
  <si>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</si>
  <si>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</si>
  <si>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</si>
  <si>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</si>
  <si>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</si>
  <si>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</si>
  <si>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</si>
  <si>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</si>
  <si>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</si>
  <si>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</si>
  <si>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</si>
  <si>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</si>
  <si>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</si>
  <si>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</si>
  <si>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</si>
  <si>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</si>
  <si>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</si>
  <si>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</si>
  <si>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</si>
  <si>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</si>
  <si>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</si>
  <si>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</si>
  <si>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</si>
  <si>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</si>
  <si>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</si>
  <si>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</si>
  <si>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</si>
  <si>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</si>
  <si>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</si>
  <si>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</si>
  <si>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</si>
  <si>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</si>
  <si>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</si>
  <si>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</si>
  <si>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</si>
  <si>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</si>
  <si>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</si>
  <si>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</si>
  <si>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</si>
  <si>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</si>
  <si>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</si>
  <si>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</si>
  <si>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</si>
  <si>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</si>
  <si>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</si>
  <si>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</si>
  <si>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</si>
  <si>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</si>
  <si>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</si>
  <si>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</si>
  <si>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</si>
  <si>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</si>
  <si>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</si>
  <si>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</si>
  <si>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</si>
  <si>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</si>
  <si>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</si>
  <si>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</si>
  <si>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</si>
  <si>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</si>
  <si>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</si>
  <si>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</si>
  <si>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</si>
  <si>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</si>
  <si>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</si>
  <si>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</si>
  <si>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</si>
  <si>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</si>
  <si>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</si>
  <si>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</si>
  <si>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</si>
  <si>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</si>
  <si>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</si>
  <si>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</si>
  <si>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</si>
  <si>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</si>
  <si>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</si>
  <si>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</si>
  <si>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</si>
  <si>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</si>
  <si>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</si>
  <si>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</si>
  <si>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</si>
  <si>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</si>
  <si>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</si>
  <si>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</si>
  <si>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</si>
  <si>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</si>
  <si>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</si>
  <si>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</si>
  <si>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</si>
  <si>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</si>
  <si>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</si>
  <si>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</si>
  <si>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</si>
  <si>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</si>
  <si>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</si>
  <si>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</si>
  <si>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</si>
  <si>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</si>
  <si>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</si>
  <si>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</si>
  <si>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</si>
  <si>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</si>
  <si>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</si>
  <si>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</si>
  <si>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</si>
  <si>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</si>
  <si>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</si>
  <si>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</si>
  <si>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</si>
  <si>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</si>
  <si>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</si>
  <si>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</si>
  <si>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</si>
  <si>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</si>
  <si>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</si>
  <si>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</si>
  <si>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</si>
  <si>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</si>
  <si>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</si>
  <si>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</si>
  <si>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</si>
  <si>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</si>
  <si>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</si>
  <si>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</si>
  <si>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</si>
  <si>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</si>
  <si>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</si>
  <si>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</si>
  <si>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</si>
  <si>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</si>
  <si>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</si>
  <si>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</si>
  <si>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</si>
  <si>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</si>
  <si>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</si>
  <si>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</si>
  <si>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</si>
  <si>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</si>
  <si>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</si>
  <si>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</si>
  <si>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</si>
  <si>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</si>
  <si>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</si>
  <si>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</si>
  <si>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</si>
  <si>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</si>
  <si>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</si>
  <si>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</si>
  <si>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</si>
  <si>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</si>
  <si>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</si>
  <si>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</si>
  <si>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</si>
  <si>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</si>
  <si>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</si>
  <si>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</si>
  <si>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</si>
  <si>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</si>
  <si>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</si>
  <si>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</si>
  <si>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</si>
  <si>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</si>
  <si>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</si>
  <si>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</si>
  <si>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</si>
  <si>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</si>
  <si>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</si>
  <si>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</si>
  <si>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</si>
  <si>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</si>
  <si>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</si>
  <si>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</si>
  <si>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</si>
  <si>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</si>
  <si>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</si>
  <si>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</si>
  <si>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</si>
  <si>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</si>
  <si>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</si>
  <si>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</si>
  <si>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</si>
  <si>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</si>
  <si>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</si>
  <si>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</si>
  <si>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</si>
  <si>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</si>
  <si>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</si>
  <si>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</si>
  <si>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</si>
  <si>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</si>
  <si>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</si>
  <si>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</si>
  <si>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</si>
  <si>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</si>
  <si>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</si>
  <si>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</si>
  <si>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</si>
  <si>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</si>
  <si>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</si>
  <si>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</si>
  <si>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</si>
  <si>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</si>
  <si>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</si>
  <si>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</si>
  <si>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</si>
  <si>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</si>
  <si>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</si>
  <si>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</si>
  <si>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</si>
  <si>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</si>
  <si>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</si>
  <si>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</si>
  <si>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</si>
  <si>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</si>
  <si>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</si>
  <si>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</si>
  <si>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</si>
  <si>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</si>
  <si>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</si>
  <si>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</si>
  <si>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</si>
  <si>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</si>
  <si>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</si>
  <si>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</si>
  <si>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</si>
  <si>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</si>
  <si>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</si>
  <si>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</si>
  <si>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</si>
  <si>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</si>
  <si>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</si>
  <si>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</si>
  <si>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</si>
  <si>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</si>
  <si>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</si>
  <si>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</si>
  <si>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</si>
  <si>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</si>
  <si>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</si>
  <si>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</si>
  <si>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</si>
  <si>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</si>
  <si>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</si>
  <si>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</si>
  <si>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</si>
  <si>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</si>
  <si>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</si>
  <si>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</si>
  <si>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</si>
  <si>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</si>
  <si>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</si>
  <si>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</si>
  <si>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</si>
  <si>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</si>
  <si>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</si>
  <si>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</si>
  <si>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</si>
  <si>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</si>
  <si>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</si>
  <si>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</si>
  <si>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</si>
  <si>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</si>
  <si>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</si>
  <si>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</si>
  <si>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</si>
  <si>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</si>
  <si>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</si>
  <si>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</si>
  <si>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</si>
  <si>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</si>
  <si>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</si>
  <si>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</si>
  <si>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</si>
  <si>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</si>
  <si>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</si>
  <si>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</si>
  <si>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</si>
  <si>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</si>
  <si>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</si>
  <si>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</si>
  <si>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</si>
  <si>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</si>
  <si>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</si>
  <si>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</si>
  <si>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</si>
  <si>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</si>
  <si>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</si>
  <si>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</si>
  <si>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</si>
  <si>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</si>
  <si>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</si>
  <si>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</si>
  <si>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</si>
  <si>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</si>
  <si>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</si>
  <si>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</si>
  <si>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</si>
  <si>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</si>
  <si>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</si>
  <si>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</si>
  <si>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</si>
  <si>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</si>
  <si>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</si>
  <si>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</si>
  <si>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</si>
  <si>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</si>
  <si>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</si>
  <si>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</si>
  <si>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</si>
  <si>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</si>
  <si>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</si>
  <si>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</si>
  <si>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</si>
  <si>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</si>
  <si>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</si>
  <si>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</si>
  <si>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</si>
  <si>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</si>
  <si>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</si>
  <si>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</si>
  <si>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</si>
  <si>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</si>
  <si>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</si>
  <si>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</si>
  <si>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</si>
  <si>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</si>
  <si>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</si>
  <si>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</si>
  <si>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</si>
  <si>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</si>
  <si>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</si>
  <si>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</si>
  <si>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</si>
  <si>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</si>
  <si>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</si>
  <si>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</si>
  <si>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</si>
  <si>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</si>
  <si>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</si>
  <si>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</si>
  <si>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</si>
  <si>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</si>
  <si>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</si>
  <si>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</si>
  <si>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</si>
  <si>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</si>
  <si>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</si>
  <si>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</si>
  <si>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</si>
  <si>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</si>
  <si>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</si>
  <si>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</si>
  <si>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</si>
  <si>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</si>
  <si>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</si>
  <si>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</si>
  <si>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</si>
  <si>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</si>
  <si>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</si>
  <si>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</si>
  <si>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</si>
  <si>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</si>
  <si>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</si>
  <si>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</si>
  <si>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</si>
  <si>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</si>
  <si>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</si>
  <si>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</si>
  <si>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</si>
  <si>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</si>
  <si>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</si>
  <si>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</si>
  <si>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</si>
  <si>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</si>
  <si>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</si>
  <si>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</si>
  <si>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</si>
  <si>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</si>
  <si>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</si>
  <si>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</si>
  <si>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</si>
  <si>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</si>
  <si>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</si>
  <si>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</si>
  <si>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</si>
  <si>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</si>
  <si>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</si>
  <si>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</si>
  <si>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</si>
  <si>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</si>
  <si>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</si>
  <si>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</si>
  <si>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</si>
  <si>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</si>
  <si>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</si>
  <si>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</si>
  <si>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</si>
  <si>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</si>
  <si>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</si>
  <si>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</si>
  <si>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</si>
  <si>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</si>
  <si>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</si>
  <si>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</si>
  <si>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</si>
  <si>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</si>
  <si>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</si>
  <si>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</si>
  <si>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</si>
  <si>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</si>
  <si>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</si>
  <si>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</si>
  <si>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</si>
  <si>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</si>
  <si>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</si>
  <si>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</si>
  <si>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</si>
  <si>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</si>
  <si>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</si>
  <si>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</si>
  <si>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</si>
  <si>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</si>
  <si>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</si>
  <si>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</si>
  <si>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</si>
  <si>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</si>
  <si>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</si>
  <si>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</si>
  <si>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</si>
  <si>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</si>
  <si>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</si>
  <si>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</si>
  <si>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</si>
  <si>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</si>
  <si>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</si>
  <si>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</si>
  <si>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</si>
  <si>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</si>
  <si>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</si>
  <si>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</si>
  <si>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</si>
  <si>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</si>
  <si>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</si>
  <si>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</si>
  <si>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</si>
  <si>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</si>
  <si>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</si>
  <si>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</si>
  <si>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</si>
  <si>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</si>
  <si>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</si>
  <si>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</si>
  <si>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</si>
  <si>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</si>
  <si>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</si>
  <si>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</si>
  <si>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</si>
  <si>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</si>
  <si>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</si>
  <si>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</si>
  <si>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</si>
  <si>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</si>
  <si>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</si>
  <si>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</si>
  <si>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</si>
  <si>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</si>
  <si>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</si>
  <si>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</si>
  <si>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</si>
  <si>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</si>
  <si>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</si>
  <si>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</si>
  <si>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</si>
  <si>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</si>
  <si>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</si>
  <si>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</si>
  <si>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</si>
  <si>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</si>
  <si>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</si>
  <si>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</si>
  <si>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</si>
  <si>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</si>
  <si>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</si>
  <si>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</si>
  <si>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</si>
  <si>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</si>
  <si>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</si>
  <si>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</si>
  <si>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</si>
  <si>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</si>
  <si>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</si>
  <si>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</si>
  <si>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</si>
  <si>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</si>
  <si>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</si>
  <si>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</si>
  <si>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</si>
  <si>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</si>
  <si>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</si>
  <si>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</si>
  <si>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</si>
  <si>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</si>
  <si>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</si>
  <si>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</si>
  <si>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</si>
  <si>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</si>
  <si>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</si>
  <si>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</si>
  <si>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</si>
  <si>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</si>
  <si>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</si>
  <si>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</si>
  <si>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</si>
  <si>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</si>
  <si>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</si>
  <si>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</si>
  <si>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</si>
  <si>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</si>
  <si>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</si>
  <si>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</si>
  <si>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</si>
  <si>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</si>
  <si>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</si>
  <si>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</si>
  <si>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</si>
  <si>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</si>
  <si>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</si>
  <si>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</si>
  <si>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</si>
  <si>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</si>
  <si>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</si>
  <si>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</si>
  <si>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</si>
  <si>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</si>
  <si>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</si>
  <si>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</si>
  <si>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</si>
  <si>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</si>
  <si>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</si>
  <si>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</si>
  <si>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</si>
  <si>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</si>
  <si>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</si>
  <si>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</si>
  <si>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</si>
  <si>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</si>
  <si>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</si>
  <si>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</si>
  <si>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</si>
  <si>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</si>
  <si>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</si>
  <si>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</si>
  <si>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</si>
  <si>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</si>
  <si>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</si>
  <si>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</si>
  <si>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</si>
  <si>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</si>
  <si>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</si>
  <si>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</si>
  <si>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</si>
  <si>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</si>
  <si>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</si>
  <si>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</si>
  <si>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</si>
  <si>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</si>
  <si>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</si>
  <si>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</si>
  <si>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</si>
  <si>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</si>
  <si>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</si>
  <si>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</si>
  <si>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</si>
  <si>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</si>
  <si>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</si>
  <si>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</si>
  <si>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</si>
  <si>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</si>
  <si>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</si>
  <si>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</si>
  <si>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</si>
  <si>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</si>
  <si>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</si>
  <si>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</si>
  <si>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</si>
  <si>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</si>
  <si>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</si>
  <si>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</si>
  <si>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</si>
  <si>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</si>
  <si>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</si>
  <si>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</si>
  <si>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</si>
  <si>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</si>
  <si>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</si>
  <si>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</si>
  <si>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</si>
  <si>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</si>
  <si>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</si>
  <si>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</si>
  <si>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</si>
  <si>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</si>
  <si>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</si>
  <si>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</si>
  <si>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</si>
  <si>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</si>
  <si>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</si>
  <si>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</si>
  <si>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</si>
  <si>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</si>
  <si>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</si>
  <si>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</si>
  <si>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</si>
  <si>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</si>
  <si>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</si>
  <si>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</si>
  <si>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</si>
  <si>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</si>
  <si>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</si>
  <si>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</si>
  <si>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</si>
  <si>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</si>
  <si>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</si>
  <si>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</si>
  <si>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</si>
  <si>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</si>
  <si>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</si>
  <si>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</si>
  <si>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</si>
  <si>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</si>
  <si>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</si>
  <si>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</si>
  <si>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</si>
  <si>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</si>
  <si>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</si>
  <si>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</si>
  <si>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</si>
  <si>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</si>
  <si>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</si>
  <si>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</si>
  <si>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</si>
  <si>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</si>
  <si>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</si>
  <si>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</si>
  <si>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</si>
  <si>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</si>
  <si>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</si>
  <si>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</si>
  <si>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</si>
  <si>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</si>
  <si>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</si>
  <si>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</si>
  <si>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</si>
  <si>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</si>
  <si>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</si>
  <si>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</si>
  <si>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</si>
  <si>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</si>
  <si>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</si>
  <si>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</si>
  <si>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</si>
  <si>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</si>
  <si>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</si>
  <si>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</si>
  <si>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</si>
  <si>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</si>
  <si>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</si>
  <si>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</si>
  <si>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</si>
  <si>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</si>
  <si>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</si>
  <si>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</si>
  <si>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</si>
  <si>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</si>
  <si>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</si>
  <si>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</si>
  <si>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</si>
  <si>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</si>
  <si>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</si>
  <si>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</si>
  <si>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</si>
  <si>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</si>
  <si>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</si>
  <si>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</si>
  <si>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</si>
  <si>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</si>
  <si>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</si>
  <si>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</si>
  <si>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</si>
  <si>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</si>
  <si>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</si>
  <si>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</si>
  <si>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</si>
  <si>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</si>
  <si>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</si>
  <si>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</si>
  <si>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</si>
  <si>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</si>
  <si>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</si>
  <si>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</si>
  <si>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</si>
  <si>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</si>
  <si>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</si>
  <si>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</si>
  <si>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</si>
  <si>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</si>
  <si>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</si>
  <si>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</si>
  <si>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</si>
  <si>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</si>
  <si>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</si>
  <si>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</si>
  <si>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</si>
  <si>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</si>
  <si>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</si>
  <si>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</si>
  <si>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</si>
  <si>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</si>
  <si>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</si>
  <si>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</si>
  <si>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</si>
  <si>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</si>
  <si>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</si>
  <si>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</si>
  <si>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</si>
  <si>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</si>
  <si>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</si>
  <si>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</si>
  <si>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</si>
  <si>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</si>
  <si>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</si>
  <si>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</si>
  <si>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</si>
  <si>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</si>
  <si>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</si>
  <si>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</si>
  <si>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</si>
  <si>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</si>
  <si>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</si>
  <si>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</si>
  <si>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</si>
  <si>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</si>
  <si>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</si>
  <si>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</si>
  <si>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</si>
  <si>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</si>
  <si>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</si>
  <si>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</si>
  <si>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</si>
  <si>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</si>
  <si>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</si>
  <si>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</si>
  <si>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</si>
  <si>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</si>
  <si>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</si>
  <si>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</si>
  <si>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</si>
  <si>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</si>
  <si>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</si>
  <si>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</si>
  <si>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</si>
  <si>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</si>
  <si>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</si>
  <si>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</si>
  <si>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</si>
  <si>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</si>
  <si>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</si>
  <si>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</si>
  <si>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</si>
  <si>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</si>
  <si>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</si>
  <si>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</si>
  <si>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</si>
  <si>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</si>
  <si>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</si>
  <si>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</si>
  <si>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</si>
  <si>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</si>
  <si>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</si>
  <si>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</si>
  <si>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</si>
  <si>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</si>
  <si>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</si>
  <si>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</si>
  <si>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</si>
  <si>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</si>
  <si>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</si>
  <si>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</si>
  <si>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</si>
  <si>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</si>
  <si>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</si>
  <si>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</si>
  <si>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</si>
  <si>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</si>
  <si>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</si>
  <si>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</si>
  <si>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</si>
  <si>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</si>
  <si>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</si>
  <si>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</si>
  <si>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</si>
  <si>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</si>
  <si>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</si>
  <si>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</si>
  <si>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</si>
  <si>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</si>
  <si>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</si>
  <si>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</si>
  <si>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</si>
  <si>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</si>
  <si>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</si>
  <si>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</si>
  <si>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</si>
  <si>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</si>
  <si>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</si>
  <si>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</si>
  <si>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</si>
  <si>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</si>
  <si>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</si>
  <si>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</si>
  <si>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</si>
  <si>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</si>
  <si>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</si>
  <si>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</si>
  <si>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</si>
  <si>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</si>
  <si>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</si>
  <si>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</si>
  <si>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</si>
  <si>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</si>
  <si>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</si>
  <si>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</si>
  <si>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</si>
  <si>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</si>
  <si>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</si>
  <si>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</si>
  <si>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</si>
  <si>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</si>
  <si>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</si>
  <si>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</si>
  <si>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</si>
  <si>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</si>
  <si>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</si>
  <si>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</si>
  <si>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</si>
  <si>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</si>
  <si>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</si>
  <si>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</si>
  <si>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</si>
  <si>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</si>
  <si>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</si>
  <si>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</si>
  <si>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</si>
  <si>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</si>
  <si>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</si>
  <si>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</si>
  <si>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</si>
  <si>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</si>
  <si>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</si>
  <si>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</si>
  <si>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</si>
  <si>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</si>
  <si>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</si>
  <si>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</si>
  <si>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</si>
  <si>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</si>
  <si>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</si>
  <si>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</si>
  <si>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</si>
  <si>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</si>
  <si>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</si>
  <si>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</si>
  <si>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</si>
  <si>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</si>
  <si>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</si>
  <si>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</si>
  <si>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</si>
  <si>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</si>
  <si>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</si>
  <si>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</si>
  <si>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</si>
  <si>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</si>
  <si>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</si>
  <si>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</si>
  <si>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</si>
  <si>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</si>
  <si>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</si>
  <si>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</si>
  <si>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</si>
  <si>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</si>
  <si>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</si>
  <si>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</si>
  <si>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</si>
  <si>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</si>
  <si>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</si>
  <si>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</si>
  <si>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</si>
  <si>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</si>
  <si>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</si>
  <si>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</si>
  <si>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</si>
  <si>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</si>
  <si>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</si>
  <si>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</si>
  <si>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</si>
  <si>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</si>
  <si>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</si>
  <si>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</si>
  <si>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</si>
  <si>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</si>
  <si>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</si>
  <si>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</si>
  <si>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</si>
  <si>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</si>
  <si>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</si>
  <si>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</si>
  <si>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</si>
  <si>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</si>
  <si>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</si>
  <si>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</si>
  <si>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</si>
  <si>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</si>
  <si>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</si>
  <si>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</si>
  <si>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</si>
  <si>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</si>
  <si>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</si>
  <si>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</si>
  <si>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</si>
  <si>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</si>
  <si>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</si>
  <si>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</si>
  <si>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</si>
  <si>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</si>
  <si>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</si>
  <si>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</si>
  <si>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</si>
  <si>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</si>
  <si>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</si>
  <si>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</si>
  <si>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</si>
  <si>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</si>
  <si>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</si>
  <si>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</si>
  <si>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</si>
  <si>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</si>
  <si>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</si>
  <si>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</si>
  <si>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</si>
  <si>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</si>
  <si>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</si>
  <si>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</si>
  <si>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</si>
  <si>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</si>
  <si>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</si>
  <si>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</si>
  <si>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</si>
  <si>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</si>
  <si>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</si>
  <si>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</si>
  <si>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</si>
  <si>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</si>
  <si>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</si>
  <si>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</si>
  <si>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</si>
  <si>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</si>
  <si>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</si>
  <si>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</si>
  <si>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</si>
  <si>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</si>
  <si>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</si>
  <si>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</si>
  <si>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</si>
  <si>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</si>
  <si>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</si>
  <si>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</si>
  <si>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</si>
  <si>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</si>
  <si>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</si>
  <si>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</si>
  <si>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</si>
  <si>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</si>
  <si>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</si>
  <si>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</si>
  <si>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</si>
  <si>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</si>
  <si>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</si>
  <si>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</si>
  <si>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</si>
  <si>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</si>
  <si>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</si>
  <si>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</si>
  <si>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</si>
  <si>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</si>
  <si>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</si>
  <si>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</si>
  <si>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</si>
  <si>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</si>
  <si>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</si>
  <si>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</si>
  <si>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</si>
  <si>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</si>
  <si>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</si>
  <si>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</si>
  <si>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</si>
  <si>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</si>
  <si>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</si>
  <si>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</si>
  <si>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</si>
  <si>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</si>
  <si>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</si>
  <si>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</si>
  <si>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</si>
  <si>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</si>
  <si>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</si>
  <si>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</si>
  <si>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</si>
  <si>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</si>
  <si>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</si>
  <si>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</si>
  <si>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</si>
  <si>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</si>
  <si>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</si>
  <si>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</si>
  <si>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</si>
  <si>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</si>
  <si>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</si>
  <si>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</si>
  <si>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</si>
  <si>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</si>
  <si>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</si>
  <si>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</si>
  <si>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</si>
  <si>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</si>
  <si>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</si>
  <si>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</si>
  <si>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</si>
  <si>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</si>
  <si>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</si>
  <si>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</si>
  <si>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</si>
  <si>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</si>
  <si>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</si>
  <si>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</si>
  <si>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</si>
  <si>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</si>
  <si>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</si>
  <si>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</si>
  <si>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</si>
  <si>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</si>
  <si>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</si>
  <si>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</si>
  <si>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</si>
  <si>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</si>
  <si>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</si>
  <si>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</si>
  <si>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</si>
  <si>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</si>
  <si>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</si>
  <si>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</si>
  <si>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</si>
  <si>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</si>
  <si>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</si>
  <si>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</si>
  <si>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</si>
  <si>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</si>
  <si>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</si>
  <si>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</si>
  <si>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</si>
  <si>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</si>
  <si>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</si>
  <si>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</si>
  <si>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</si>
  <si>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</si>
  <si>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</si>
  <si>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</si>
  <si>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</si>
  <si>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</si>
  <si>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</si>
  <si>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</si>
  <si>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</si>
  <si>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</si>
  <si>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</si>
  <si>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</si>
  <si>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</si>
  <si>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</si>
  <si>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</si>
  <si>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</si>
  <si>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</si>
  <si>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</si>
  <si>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</si>
  <si>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</si>
  <si>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</si>
  <si>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</si>
  <si>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</si>
  <si>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</si>
  <si>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</si>
  <si>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</si>
  <si>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</si>
  <si>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</si>
  <si>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</si>
  <si>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</si>
  <si>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</si>
  <si>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</si>
  <si>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</si>
  <si>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</si>
  <si>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</si>
  <si>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</si>
  <si>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</si>
  <si>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</si>
  <si>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</si>
  <si>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</si>
  <si>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</si>
  <si>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</si>
  <si>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</si>
  <si>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</si>
  <si>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</si>
  <si>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</si>
  <si>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</si>
  <si>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</si>
  <si>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</si>
  <si>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</si>
  <si>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</si>
  <si>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</si>
  <si>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</si>
  <si>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</si>
  <si>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</si>
  <si>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</si>
  <si>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</si>
  <si>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</si>
  <si>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</si>
  <si>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</si>
  <si>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</si>
  <si>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</si>
  <si>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</si>
  <si>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</si>
  <si>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</si>
  <si>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</si>
  <si>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</si>
  <si>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</si>
  <si>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</si>
  <si>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</si>
  <si>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</si>
  <si>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</si>
  <si>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</si>
  <si>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</si>
  <si>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</si>
  <si>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</si>
  <si>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</si>
  <si>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</si>
  <si>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</si>
  <si>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</si>
  <si>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</si>
  <si>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</si>
  <si>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</si>
  <si>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</si>
  <si>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</si>
  <si>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</si>
  <si>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</si>
  <si>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</si>
  <si>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</si>
  <si>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</si>
  <si>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</si>
  <si>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</si>
  <si>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</si>
  <si>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</si>
  <si>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</si>
  <si>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</si>
  <si>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</si>
  <si>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</si>
  <si>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</si>
  <si>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</si>
  <si>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</si>
  <si>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</si>
  <si>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</si>
  <si>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</si>
  <si>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</si>
  <si>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</si>
  <si>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</si>
  <si>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</si>
  <si>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</si>
  <si>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</si>
  <si>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</si>
  <si>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</si>
  <si>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</si>
  <si>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</si>
  <si>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</si>
  <si>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</si>
  <si>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</si>
  <si>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</si>
  <si>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</si>
  <si>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</si>
  <si>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</si>
  <si>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</si>
  <si>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</si>
  <si>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</si>
  <si>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</si>
  <si>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</si>
  <si>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</si>
  <si>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</si>
  <si>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</si>
  <si>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</si>
  <si>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</si>
  <si>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</si>
  <si>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</si>
  <si>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</si>
  <si>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</si>
  <si>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</si>
  <si>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</si>
  <si>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</si>
  <si>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</si>
  <si>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</si>
  <si>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</si>
  <si>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</si>
  <si>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</si>
  <si>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</si>
  <si>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</si>
  <si>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</si>
  <si>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</si>
  <si>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</si>
  <si>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</si>
  <si>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</si>
  <si>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</si>
  <si>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</si>
  <si>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</si>
  <si>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</si>
  <si>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</si>
  <si>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</si>
  <si>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</si>
  <si>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</si>
  <si>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</si>
  <si>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</si>
  <si>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</si>
  <si>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</si>
  <si>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</si>
  <si>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</si>
  <si>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</si>
  <si>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</si>
  <si>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</si>
  <si>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</si>
  <si>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</si>
  <si>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</si>
  <si>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</si>
  <si>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</si>
  <si>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</si>
  <si>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</si>
  <si>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</si>
  <si>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</si>
  <si>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</si>
  <si>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</si>
  <si>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</si>
  <si>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</si>
  <si>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</si>
  <si>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</si>
  <si>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</si>
  <si>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</si>
  <si>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</si>
  <si>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</si>
  <si>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</si>
  <si>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</si>
  <si>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</si>
  <si>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</si>
  <si>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</si>
  <si>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</si>
  <si>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</si>
  <si>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</si>
  <si>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</si>
  <si>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</si>
  <si>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</si>
  <si>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</si>
  <si>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</si>
  <si>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</si>
  <si>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</si>
  <si>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</si>
  <si>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</si>
  <si>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</si>
  <si>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</si>
  <si>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</si>
  <si>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</si>
  <si>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</si>
  <si>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</si>
  <si>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</si>
  <si>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</si>
  <si>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</si>
  <si>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</si>
  <si>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</si>
  <si>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</si>
  <si>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</si>
  <si>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</si>
  <si>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</si>
  <si>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</si>
  <si>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</si>
  <si>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</si>
  <si>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</si>
  <si>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</si>
  <si>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</si>
  <si>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</si>
  <si>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</si>
  <si>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</si>
  <si>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</si>
  <si>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</si>
  <si>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</si>
  <si>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</si>
  <si>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</si>
  <si>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</si>
  <si>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</si>
  <si>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</si>
  <si>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</si>
  <si>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</si>
  <si>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</si>
  <si>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</si>
  <si>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</si>
  <si>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</si>
  <si>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</si>
  <si>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</si>
  <si>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</si>
  <si>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</si>
  <si>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</si>
  <si>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</si>
  <si>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</si>
  <si>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</si>
  <si>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</si>
  <si>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</si>
  <si>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</si>
  <si>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</si>
  <si>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</si>
  <si>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</si>
  <si>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</si>
  <si>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</si>
  <si>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</si>
  <si>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</si>
  <si>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</si>
  <si>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</si>
  <si>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</si>
  <si>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</si>
  <si>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</si>
  <si>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</si>
  <si>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</si>
  <si>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</si>
  <si>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</si>
  <si>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</si>
  <si>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</si>
  <si>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</si>
  <si>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</si>
  <si>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</si>
  <si>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</si>
  <si>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</si>
  <si>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</si>
  <si>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</si>
  <si>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</si>
  <si>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</si>
  <si>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</si>
  <si>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</si>
  <si>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</si>
  <si>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</si>
  <si>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</si>
  <si>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</si>
  <si>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</si>
  <si>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</si>
  <si>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</si>
  <si>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</si>
  <si>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</si>
  <si>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</si>
  <si>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</si>
  <si>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</si>
  <si>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</si>
  <si>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</si>
  <si>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</si>
  <si>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</si>
  <si>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</si>
  <si>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</si>
  <si>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</si>
  <si>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</si>
  <si>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</si>
  <si>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</si>
  <si>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</si>
  <si>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</si>
  <si>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</si>
  <si>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</si>
  <si>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</si>
  <si>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</si>
  <si>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</si>
  <si>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</si>
  <si>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</si>
  <si>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</si>
  <si>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</si>
  <si>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</si>
  <si>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</si>
  <si>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</si>
  <si>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</si>
  <si>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</si>
  <si>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</si>
  <si>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</si>
  <si>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</si>
  <si>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</si>
  <si>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</si>
  <si>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</si>
  <si>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</si>
  <si>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</si>
  <si>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</si>
  <si>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</si>
  <si>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</si>
  <si>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</si>
  <si>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</si>
  <si>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</si>
  <si>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</si>
  <si>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</si>
  <si>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</si>
  <si>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</si>
  <si>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</si>
  <si>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</si>
  <si>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</si>
  <si>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</si>
  <si>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</si>
  <si>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</si>
  <si>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</si>
  <si>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</si>
  <si>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</si>
  <si>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</si>
  <si>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</si>
  <si>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</si>
  <si>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</si>
  <si>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</si>
  <si>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</si>
  <si>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</si>
  <si>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</si>
  <si>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</si>
  <si>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</si>
  <si>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</si>
  <si>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</si>
  <si>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</si>
  <si>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</si>
  <si>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</si>
  <si>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</si>
  <si>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</si>
  <si>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</si>
  <si>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</si>
  <si>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</si>
  <si>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</si>
  <si>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</si>
  <si>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</si>
  <si>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</si>
  <si>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</si>
  <si>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</si>
  <si>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</si>
  <si>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</si>
  <si>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</si>
  <si>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</si>
  <si>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</si>
  <si>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</si>
  <si>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</si>
  <si>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</si>
  <si>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</si>
  <si>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</si>
  <si>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</si>
  <si>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</si>
  <si>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</si>
  <si>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</si>
  <si>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</si>
  <si>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</si>
  <si>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</si>
  <si>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</si>
  <si>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</si>
  <si>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</si>
  <si>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</si>
  <si>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</si>
  <si>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</si>
  <si>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</si>
  <si>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</si>
  <si>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</si>
  <si>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</si>
  <si>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</si>
  <si>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</si>
  <si>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</si>
  <si>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</si>
  <si>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</si>
  <si>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</si>
  <si>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</si>
  <si>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</si>
  <si>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</si>
  <si>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</si>
  <si>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</si>
  <si>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</si>
  <si>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</si>
  <si>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</si>
  <si>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</si>
  <si>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</si>
  <si>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</si>
  <si>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</si>
  <si>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</si>
  <si>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</si>
  <si>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</si>
  <si>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</si>
  <si>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</si>
  <si>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</si>
  <si>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</si>
  <si>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</si>
  <si>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</si>
  <si>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</si>
  <si>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</si>
  <si>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</si>
  <si>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</si>
  <si>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</si>
  <si>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</si>
  <si>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</si>
  <si>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</si>
  <si>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</si>
  <si>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</si>
  <si>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</si>
  <si>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</si>
  <si>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</si>
  <si>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</si>
  <si>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</si>
  <si>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</si>
  <si>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</si>
  <si>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</si>
  <si>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</si>
  <si>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</si>
  <si>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</si>
  <si>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</si>
  <si>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</si>
  <si>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</si>
  <si>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</si>
  <si>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</si>
  <si>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</si>
  <si>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</si>
  <si>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</si>
  <si>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</si>
  <si>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</si>
  <si>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</si>
  <si>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</si>
  <si>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</si>
  <si>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</si>
  <si>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</si>
  <si>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</si>
  <si>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</si>
  <si>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</si>
  <si>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</si>
  <si>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</si>
  <si>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</si>
  <si>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</si>
  <si>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</si>
  <si>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</si>
  <si>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</si>
  <si>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</si>
  <si>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</si>
  <si>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</si>
  <si>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</si>
  <si>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</si>
  <si>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</si>
  <si>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</si>
  <si>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</si>
  <si>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</si>
  <si>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</si>
  <si>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</si>
  <si>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</si>
  <si>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</si>
  <si>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</si>
  <si>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</si>
  <si>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</si>
  <si>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</si>
  <si>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</si>
  <si>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</si>
  <si>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</si>
  <si>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</si>
  <si>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</si>
  <si>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</si>
  <si>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</si>
  <si>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</si>
  <si>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</si>
  <si>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</si>
  <si>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</si>
  <si>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</si>
  <si>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</si>
  <si>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</si>
  <si>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</si>
  <si>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</si>
  <si>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</si>
  <si>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</si>
  <si>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</si>
  <si>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</si>
  <si>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</si>
  <si>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</si>
  <si>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</si>
  <si>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</si>
  <si>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</si>
  <si>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</si>
  <si>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</si>
  <si>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</si>
  <si>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</si>
  <si>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</si>
  <si>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</si>
  <si>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</si>
  <si>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</si>
  <si>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</si>
  <si>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</si>
  <si>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</si>
  <si>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</si>
  <si>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</si>
  <si>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</si>
  <si>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</si>
  <si>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</si>
  <si>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</si>
  <si>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</si>
  <si>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</si>
  <si>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</si>
  <si>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</si>
  <si>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</si>
  <si>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</si>
  <si>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</si>
  <si>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</si>
  <si>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</si>
  <si>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</si>
  <si>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</si>
  <si>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</si>
  <si>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</si>
  <si>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</si>
  <si>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</si>
  <si>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</si>
  <si>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</si>
  <si>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</si>
  <si>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</si>
  <si>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</si>
  <si>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</si>
  <si>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</si>
  <si>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</si>
  <si>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</si>
  <si>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</si>
  <si>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</si>
  <si>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</si>
  <si>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</si>
  <si>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</si>
  <si>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</si>
  <si>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</si>
  <si>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</si>
  <si>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</si>
  <si>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</si>
  <si>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</si>
  <si>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</si>
  <si>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</si>
  <si>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</si>
  <si>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</si>
  <si>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</si>
  <si>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</si>
  <si>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</si>
  <si>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</si>
  <si>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</si>
  <si>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</si>
  <si>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</si>
  <si>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</si>
  <si>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</si>
  <si>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</si>
  <si>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</si>
  <si>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</si>
  <si>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</si>
  <si>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</si>
  <si>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</si>
  <si>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</si>
  <si>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</si>
  <si>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</si>
  <si>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</si>
  <si>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</si>
  <si>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</si>
  <si>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</si>
  <si>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</si>
  <si>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</si>
  <si>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</si>
  <si>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</si>
  <si>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</si>
  <si>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</si>
  <si>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</si>
  <si>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</si>
  <si>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</si>
  <si>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</si>
  <si>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</si>
  <si>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</si>
  <si>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</si>
  <si>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</si>
  <si>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</si>
  <si>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</si>
  <si>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</si>
  <si>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</si>
  <si>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</si>
  <si>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</si>
  <si>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</si>
  <si>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</si>
  <si>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</si>
  <si>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</si>
  <si>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</si>
  <si>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</si>
  <si>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</si>
  <si>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</si>
  <si>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</si>
  <si>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</si>
  <si>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</si>
  <si>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</si>
  <si>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</si>
  <si>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</si>
  <si>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</si>
  <si>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</si>
  <si>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</si>
  <si>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</si>
  <si>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</si>
  <si>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</si>
  <si>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</si>
  <si>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</si>
  <si>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</si>
  <si>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</si>
  <si>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</si>
  <si>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</si>
  <si>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</si>
  <si>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</si>
  <si>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</si>
  <si>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</si>
  <si>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</si>
  <si>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</si>
  <si>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</si>
  <si>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</si>
  <si>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</si>
  <si>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</si>
  <si>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</si>
  <si>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</si>
  <si>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</si>
  <si>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</si>
  <si>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</si>
  <si>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</si>
  <si>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</si>
  <si>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</si>
  <si>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</si>
  <si>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</si>
  <si>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</si>
  <si>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</si>
  <si>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</si>
  <si>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</si>
  <si>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</si>
  <si>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</si>
  <si>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</si>
  <si>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</si>
  <si>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</si>
  <si>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</si>
  <si>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</si>
  <si>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</si>
  <si>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</si>
  <si>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</si>
  <si>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</si>
  <si>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</si>
  <si>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</si>
  <si>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</si>
  <si>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</si>
  <si>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</si>
  <si>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</si>
  <si>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</si>
  <si>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</si>
  <si>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</si>
  <si>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</si>
  <si>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</si>
  <si>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</si>
  <si>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</si>
  <si>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</si>
  <si>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</si>
  <si>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</si>
  <si>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</si>
  <si>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</si>
  <si>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</si>
  <si>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</si>
  <si>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</si>
  <si>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</si>
  <si>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</si>
  <si>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</si>
  <si>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</si>
  <si>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</si>
  <si>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</si>
  <si>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</si>
  <si>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</si>
  <si>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</si>
  <si>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</si>
  <si>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</si>
  <si>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</si>
  <si>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</si>
  <si>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</si>
  <si>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</si>
  <si>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</si>
  <si>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</si>
  <si>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</si>
  <si>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</si>
  <si>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</si>
  <si>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</si>
  <si>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</si>
  <si>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</si>
  <si>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</si>
  <si>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</si>
  <si>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</si>
  <si>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</si>
  <si>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</si>
  <si>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</si>
  <si>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</si>
  <si>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</si>
  <si>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</si>
  <si>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</si>
  <si>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</si>
  <si>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</si>
  <si>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</si>
  <si>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</si>
  <si>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</si>
  <si>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</si>
  <si>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</si>
  <si>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</si>
  <si>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</si>
  <si>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</si>
  <si>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</si>
  <si>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</si>
  <si>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</si>
  <si>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</si>
  <si>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</si>
  <si>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</si>
  <si>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</si>
  <si>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</si>
  <si>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</si>
  <si>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</si>
  <si>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</si>
  <si>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</si>
  <si>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</si>
  <si>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</si>
  <si>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</si>
  <si>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</si>
  <si>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</si>
  <si>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</si>
  <si>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</si>
  <si>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</si>
  <si>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</si>
  <si>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</si>
  <si>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</si>
  <si>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</si>
  <si>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</si>
  <si>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</si>
  <si>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</si>
  <si>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</si>
  <si>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</si>
  <si>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</si>
  <si>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</si>
  <si>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</si>
  <si>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</si>
  <si>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</si>
  <si>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</si>
  <si>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</si>
  <si>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</si>
  <si>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</si>
  <si>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</si>
  <si>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</si>
  <si>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</si>
  <si>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</si>
  <si>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</si>
  <si>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</si>
  <si>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</si>
  <si>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</si>
  <si>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</si>
  <si>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</si>
  <si>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</si>
  <si>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</si>
  <si>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</si>
  <si>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</si>
  <si>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</si>
  <si>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</si>
  <si>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</si>
  <si>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</si>
  <si>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</si>
  <si>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</si>
  <si>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</si>
  <si>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</si>
  <si>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</si>
  <si>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</si>
  <si>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</si>
  <si>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</si>
  <si>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</si>
  <si>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</si>
  <si>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</si>
  <si>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</si>
  <si>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</si>
  <si>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</si>
  <si>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</si>
  <si>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</si>
  <si>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</si>
  <si>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</si>
  <si>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</si>
  <si>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</si>
  <si>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</si>
  <si>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</si>
  <si>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</si>
  <si>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</si>
  <si>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</si>
  <si>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</si>
  <si>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</si>
  <si>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</si>
  <si>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</si>
  <si>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</si>
  <si>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</si>
  <si>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</si>
  <si>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</si>
  <si>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</si>
  <si>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</si>
  <si>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</si>
  <si>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</si>
  <si>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</si>
  <si>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</si>
  <si>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</si>
  <si>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</si>
  <si>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</si>
  <si>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</si>
  <si>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</si>
  <si>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</si>
  <si>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</si>
  <si>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</si>
  <si>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</si>
  <si>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</si>
  <si>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</si>
  <si>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</si>
  <si>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</si>
  <si>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</si>
  <si>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</si>
  <si>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</si>
  <si>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</si>
  <si>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</si>
  <si>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</si>
  <si>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</si>
  <si>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</si>
  <si>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</si>
  <si>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</si>
  <si>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</si>
  <si>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</si>
  <si>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</si>
  <si>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</si>
  <si>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</si>
  <si>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</si>
  <si>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</si>
  <si>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</si>
  <si>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</si>
  <si>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</si>
  <si>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</si>
  <si>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</si>
  <si>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</si>
  <si>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</si>
  <si>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</si>
  <si>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</si>
  <si>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</si>
  <si>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</si>
  <si>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</si>
  <si>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</si>
  <si>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</si>
  <si>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</si>
  <si>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</si>
  <si>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</si>
  <si>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</si>
  <si>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</si>
  <si>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</si>
  <si>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</si>
  <si>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</si>
  <si>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</si>
  <si>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</si>
  <si>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</si>
  <si>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</si>
  <si>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</si>
  <si>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</si>
  <si>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</si>
  <si>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</si>
  <si>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</si>
  <si>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</si>
  <si>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</si>
  <si>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</si>
  <si>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</si>
  <si>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</si>
  <si>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</si>
  <si>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</si>
  <si>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</si>
  <si>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</si>
  <si>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</si>
  <si>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</si>
  <si>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</si>
  <si>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</si>
  <si>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</si>
  <si>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</si>
  <si>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</si>
  <si>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</si>
  <si>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</si>
  <si>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</si>
  <si>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</si>
  <si>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</si>
  <si>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</si>
  <si>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</si>
  <si>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</si>
  <si>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</si>
  <si>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</si>
  <si>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</si>
  <si>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</si>
  <si>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</si>
  <si>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</si>
  <si>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</si>
  <si>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</si>
  <si>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</si>
  <si>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</si>
  <si>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</si>
  <si>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</si>
  <si>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</si>
  <si>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</si>
  <si>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</si>
  <si>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</si>
  <si>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</si>
  <si>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</si>
  <si>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</si>
  <si>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</si>
  <si>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</si>
  <si>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</si>
  <si>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</si>
  <si>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</si>
  <si>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</si>
  <si>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</si>
  <si>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</si>
  <si>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</si>
  <si>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</si>
  <si>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</si>
  <si>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</si>
  <si>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</si>
  <si>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</si>
  <si>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</si>
  <si>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</si>
  <si>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</si>
  <si>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</si>
  <si>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</si>
  <si>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</si>
  <si>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</si>
  <si>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</si>
  <si>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</si>
  <si>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</si>
  <si>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</si>
  <si>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</si>
  <si>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</si>
  <si>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</si>
  <si>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</si>
  <si>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</si>
  <si>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</si>
  <si>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</si>
  <si>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</si>
  <si>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</si>
  <si>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</si>
  <si>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</si>
  <si>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</si>
  <si>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</si>
  <si>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</si>
  <si>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</si>
  <si>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</si>
  <si>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</si>
  <si>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</si>
  <si>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</si>
  <si>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</si>
  <si>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</si>
  <si>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</si>
  <si>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</si>
  <si>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</si>
  <si>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</si>
  <si>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</si>
  <si>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</si>
  <si>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</si>
  <si>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</si>
  <si>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</si>
  <si>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</si>
  <si>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</si>
  <si>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</si>
  <si>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</si>
  <si>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</si>
  <si>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</si>
  <si>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</si>
  <si>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</si>
  <si>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</si>
  <si>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</si>
  <si>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</si>
  <si>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</si>
  <si>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</si>
  <si>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</si>
  <si>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</si>
  <si>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</si>
  <si>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</si>
  <si>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</si>
  <si>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</si>
  <si>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</si>
  <si>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</si>
  <si>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</si>
  <si>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</si>
  <si>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</si>
  <si>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</si>
  <si>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</si>
  <si>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</si>
  <si>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</si>
  <si>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</si>
  <si>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</si>
  <si>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</si>
  <si>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</si>
  <si>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</si>
  <si>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</si>
  <si>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</si>
  <si>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</si>
  <si>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</si>
  <si>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</si>
  <si>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</si>
  <si>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</si>
  <si>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</si>
  <si>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</si>
  <si>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</si>
  <si>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</si>
  <si>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</si>
  <si>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</si>
  <si>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</si>
  <si>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</si>
  <si>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</si>
  <si>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</si>
  <si>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</si>
  <si>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</si>
  <si>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</si>
  <si>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</si>
  <si>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</si>
  <si>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</si>
  <si>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</si>
  <si>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</si>
  <si>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</si>
  <si>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</si>
  <si>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</si>
  <si>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</si>
  <si>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</si>
  <si>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</si>
  <si>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</si>
  <si>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</si>
  <si>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</si>
  <si>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</si>
  <si>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</si>
  <si>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</si>
  <si>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</si>
  <si>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</si>
  <si>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</si>
  <si>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</si>
  <si>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</si>
  <si>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</si>
  <si>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</si>
  <si>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</si>
  <si>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</si>
  <si>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</si>
  <si>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</si>
  <si>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</si>
  <si>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</si>
  <si>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</si>
  <si>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</si>
  <si>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</si>
  <si>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</si>
  <si>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</si>
  <si>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</si>
  <si>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</si>
  <si>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</si>
  <si>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</si>
  <si>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</si>
  <si>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</si>
  <si>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</si>
  <si>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</si>
  <si>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</si>
  <si>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</si>
  <si>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</si>
  <si>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</si>
  <si>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</si>
  <si>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</si>
  <si>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</si>
  <si>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</si>
  <si>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</si>
  <si>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</si>
  <si>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</si>
  <si>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</si>
  <si>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</si>
  <si>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</si>
  <si>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</si>
  <si>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</si>
  <si>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</si>
  <si>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</si>
  <si>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</si>
  <si>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</si>
  <si>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</si>
  <si>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</si>
  <si>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</si>
  <si>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</si>
  <si>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</si>
  <si>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</si>
  <si>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</si>
  <si>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</si>
  <si>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</si>
  <si>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</si>
  <si>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</si>
  <si>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</si>
  <si>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</si>
  <si>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</si>
  <si>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</si>
  <si>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</si>
  <si>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</si>
  <si>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</si>
  <si>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</si>
  <si>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</si>
  <si>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</si>
  <si>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</si>
  <si>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</si>
  <si>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</si>
  <si>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</si>
  <si>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</si>
  <si>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</si>
  <si>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</si>
  <si>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</si>
  <si>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</si>
  <si>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</si>
  <si>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</si>
  <si>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</si>
  <si>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</si>
  <si>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</si>
  <si>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</si>
  <si>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</si>
  <si>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</si>
  <si>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</si>
  <si>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</si>
  <si>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</si>
  <si>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</si>
  <si>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</si>
  <si>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</si>
  <si>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</si>
  <si>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</si>
  <si>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</si>
  <si>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</si>
  <si>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</si>
  <si>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</si>
  <si>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</si>
  <si>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</si>
  <si>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</si>
  <si>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</si>
  <si>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</si>
  <si>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</si>
  <si>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</si>
  <si>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</si>
  <si>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</si>
  <si>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</si>
  <si>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</si>
  <si>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</si>
  <si>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</si>
  <si>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</si>
  <si>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</si>
  <si>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</si>
  <si>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</si>
  <si>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</si>
  <si>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</si>
  <si>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</si>
  <si>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</si>
  <si>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</si>
  <si>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</si>
  <si>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</si>
  <si>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</si>
  <si>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</si>
  <si>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</si>
  <si>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</si>
  <si>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</si>
  <si>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</si>
  <si>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</si>
  <si>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</si>
  <si>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</si>
  <si>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</si>
  <si>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</si>
  <si>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</si>
  <si>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</si>
  <si>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</si>
  <si>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</si>
  <si>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</si>
  <si>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</si>
  <si>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</si>
  <si>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</si>
  <si>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</si>
  <si>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</si>
  <si>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</si>
  <si>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</si>
  <si>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</si>
  <si>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</si>
  <si>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</si>
  <si>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</si>
  <si>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</si>
  <si>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</si>
  <si>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</si>
  <si>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</si>
  <si>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</si>
  <si>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</si>
  <si>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</si>
  <si>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</si>
  <si>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</si>
  <si>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</si>
  <si>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</si>
  <si>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</si>
  <si>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</si>
  <si>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</si>
  <si>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</si>
  <si>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</si>
  <si>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</si>
  <si>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</si>
  <si>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</si>
  <si>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</si>
  <si>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</si>
  <si>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</si>
  <si>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</si>
  <si>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</si>
  <si>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</si>
  <si>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</si>
  <si>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</si>
  <si>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</si>
  <si>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</si>
  <si>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</si>
  <si>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</si>
  <si>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</si>
  <si>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</si>
  <si>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</si>
  <si>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</si>
  <si>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</si>
  <si>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</si>
  <si>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</si>
  <si>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</si>
  <si>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</si>
  <si>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</si>
  <si>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</si>
  <si>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</si>
  <si>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</si>
  <si>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</si>
  <si>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</si>
  <si>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</si>
  <si>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</si>
  <si>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</si>
  <si>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</si>
  <si>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</si>
  <si>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</si>
  <si>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</si>
  <si>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</si>
  <si>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</si>
  <si>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</si>
  <si>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</si>
  <si>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</si>
  <si>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</si>
  <si>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</si>
  <si>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</si>
  <si>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</si>
  <si>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</si>
  <si>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</si>
  <si>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</si>
  <si>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</si>
  <si>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</si>
  <si>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</si>
  <si>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</si>
  <si>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</si>
  <si>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</si>
  <si>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</si>
  <si>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</si>
  <si>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</si>
  <si>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</si>
  <si>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</si>
  <si>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</si>
  <si>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</si>
  <si>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</si>
  <si>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</si>
  <si>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</si>
  <si>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</si>
  <si>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</si>
  <si>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</si>
  <si>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</si>
  <si>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</si>
  <si>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</si>
  <si>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</si>
  <si>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</si>
  <si>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</si>
  <si>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</si>
  <si>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</si>
  <si>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</si>
  <si>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</si>
  <si>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</si>
  <si>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</si>
  <si>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</si>
  <si>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</si>
  <si>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</si>
  <si>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</si>
  <si>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</si>
  <si>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</si>
  <si>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</si>
  <si>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</si>
  <si>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</si>
  <si>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</si>
  <si>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</si>
  <si>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</si>
  <si>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</si>
  <si>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</si>
  <si>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</si>
  <si>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</si>
  <si>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</si>
  <si>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</si>
  <si>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</si>
  <si>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</si>
  <si>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</si>
  <si>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</si>
  <si>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</si>
  <si>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</si>
  <si>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</si>
  <si>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</si>
  <si>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</si>
  <si>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</si>
  <si>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</si>
  <si>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</si>
  <si>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</si>
  <si>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</si>
  <si>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</si>
  <si>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</si>
  <si>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</si>
  <si>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</si>
  <si>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</si>
  <si>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</si>
  <si>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</si>
  <si>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</si>
  <si>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</si>
  <si>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</si>
  <si>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</si>
  <si>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</si>
  <si>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</si>
  <si>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</si>
  <si>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</si>
  <si>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</si>
  <si>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</si>
  <si>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</si>
  <si>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</si>
  <si>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</si>
  <si>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</si>
  <si>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</si>
  <si>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</si>
  <si>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</si>
  <si>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</si>
  <si>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</si>
  <si>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</si>
  <si>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</si>
  <si>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</si>
  <si>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</si>
  <si>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</si>
  <si>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</si>
  <si>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</si>
  <si>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</si>
  <si>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</si>
  <si>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</si>
  <si>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</si>
  <si>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</si>
  <si>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</si>
  <si>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</si>
  <si>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</si>
  <si>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</si>
  <si>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</si>
  <si>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</si>
  <si>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</si>
  <si>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</si>
  <si>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</si>
  <si>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</si>
  <si>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</si>
  <si>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</si>
  <si>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</si>
  <si>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</si>
  <si>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</si>
  <si>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</si>
  <si>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</si>
  <si>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</si>
  <si>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</si>
  <si>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</si>
  <si>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</si>
  <si>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</si>
  <si>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</si>
  <si>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</si>
  <si>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</si>
  <si>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</si>
  <si>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</si>
  <si>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</si>
  <si>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</si>
  <si>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</si>
  <si>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</si>
  <si>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</si>
  <si>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</si>
  <si>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</si>
  <si>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</si>
  <si>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</si>
  <si>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</si>
  <si>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</si>
  <si>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</si>
  <si>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</si>
  <si>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</si>
  <si>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</si>
  <si>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</si>
  <si>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</si>
  <si>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</si>
  <si>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</si>
  <si>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</si>
  <si>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</si>
  <si>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</si>
  <si>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</si>
  <si>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</si>
  <si>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</si>
  <si>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</si>
  <si>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</si>
  <si>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</si>
  <si>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</si>
  <si>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</si>
  <si>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</si>
  <si>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</si>
  <si>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</si>
  <si>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</si>
  <si>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</si>
  <si>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</si>
  <si>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</si>
  <si>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</si>
  <si>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</si>
  <si>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</si>
  <si>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</si>
  <si>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</si>
  <si>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</si>
  <si>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</si>
  <si>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</si>
  <si>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</si>
  <si>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</si>
  <si>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</si>
  <si>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</si>
  <si>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</si>
  <si>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</si>
  <si>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</si>
  <si>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</si>
  <si>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</si>
  <si>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</si>
  <si>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</si>
  <si>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</si>
  <si>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</si>
  <si>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</si>
  <si>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</si>
  <si>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</si>
  <si>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</si>
  <si>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</si>
  <si>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</si>
  <si>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</si>
  <si>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</si>
  <si>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</si>
  <si>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</si>
  <si>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</si>
  <si>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</si>
  <si>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</si>
  <si>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</si>
  <si>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</si>
  <si>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</si>
  <si>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</si>
  <si>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</si>
  <si>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</si>
  <si>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</si>
  <si>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</si>
  <si>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</si>
  <si>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</si>
  <si>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</si>
  <si>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</si>
  <si>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</si>
  <si>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</si>
  <si>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</si>
  <si>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</si>
  <si>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</si>
  <si>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</si>
  <si>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</si>
  <si>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</si>
  <si>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</si>
  <si>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</si>
  <si>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</si>
  <si>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</si>
  <si>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</si>
  <si>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</si>
  <si>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</si>
  <si>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</si>
  <si>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</si>
  <si>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</si>
  <si>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</si>
  <si>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</si>
  <si>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</si>
  <si>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</si>
  <si>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</si>
  <si>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</si>
  <si>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</si>
  <si>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</si>
  <si>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</si>
  <si>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</si>
  <si>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</si>
  <si>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</si>
  <si>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</si>
  <si>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</si>
  <si>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</si>
  <si>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</si>
  <si>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</si>
  <si>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</si>
  <si>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</si>
  <si>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</si>
  <si>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</si>
  <si>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</si>
  <si>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</si>
  <si>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</si>
  <si>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</si>
  <si>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</si>
  <si>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</si>
  <si>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</si>
  <si>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</si>
  <si>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</si>
  <si>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</si>
  <si>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</si>
  <si>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</si>
  <si>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</si>
  <si>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</si>
  <si>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</si>
  <si>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</si>
  <si>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</si>
  <si>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</si>
  <si>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</si>
  <si>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</si>
  <si>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</si>
  <si>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</si>
  <si>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</si>
  <si>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</si>
  <si>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</si>
  <si>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</si>
  <si>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</si>
  <si>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</si>
  <si>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</si>
  <si>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</si>
  <si>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</si>
  <si>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</si>
  <si>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</si>
  <si>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</si>
  <si>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</si>
  <si>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</si>
  <si>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</si>
  <si>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</si>
  <si>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</si>
  <si>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</si>
  <si>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</si>
  <si>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</si>
  <si>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</si>
  <si>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</si>
  <si>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</si>
  <si>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</si>
  <si>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</si>
  <si>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</si>
  <si>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</si>
  <si>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</si>
  <si>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</si>
  <si>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</si>
  <si>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</si>
  <si>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</si>
  <si>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</si>
  <si>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</si>
  <si>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</si>
  <si>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</si>
  <si>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</si>
  <si>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</si>
  <si>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</si>
  <si>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</si>
  <si>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</si>
  <si>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</si>
  <si>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</si>
  <si>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</si>
  <si>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</si>
  <si>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</si>
  <si>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</si>
  <si>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</si>
  <si>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</si>
  <si>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</si>
  <si>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</si>
  <si>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</si>
  <si>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</si>
  <si>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</si>
  <si>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</si>
  <si>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</si>
  <si>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</si>
  <si>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</si>
  <si>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</si>
  <si>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</si>
  <si>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</si>
  <si>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</si>
  <si>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</si>
  <si>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</si>
  <si>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</si>
  <si>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</si>
  <si>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</si>
  <si>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</si>
  <si>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</si>
  <si>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</si>
  <si>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</si>
  <si>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</si>
  <si>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</si>
  <si>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</si>
  <si>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</si>
  <si>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</si>
  <si>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</si>
  <si>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</si>
  <si>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</si>
  <si>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</si>
  <si>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</si>
  <si>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</si>
  <si>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</si>
  <si>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</si>
  <si>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</si>
  <si>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</si>
  <si>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</si>
  <si>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</si>
  <si>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</si>
  <si>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</si>
  <si>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</si>
  <si>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</si>
  <si>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</si>
  <si>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</si>
  <si>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</si>
  <si>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</si>
  <si>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</si>
  <si>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</si>
  <si>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</si>
  <si>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</si>
  <si>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</si>
  <si>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</si>
  <si>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</si>
  <si>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</si>
  <si>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</si>
  <si>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</si>
  <si>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</si>
  <si>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</si>
  <si>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</si>
  <si>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</si>
  <si>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</si>
  <si>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</si>
  <si>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</si>
  <si>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</si>
  <si>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</si>
  <si>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</si>
  <si>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</si>
  <si>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</si>
  <si>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</si>
  <si>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</si>
  <si>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</si>
  <si>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</si>
  <si>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</si>
  <si>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</si>
  <si>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</si>
  <si>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</si>
  <si>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</si>
  <si>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</si>
  <si>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</si>
  <si>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</si>
  <si>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</si>
  <si>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</si>
  <si>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</si>
  <si>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</si>
  <si>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</si>
  <si>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</si>
  <si>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</si>
  <si>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</si>
  <si>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</si>
  <si>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</si>
  <si>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</si>
  <si>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</si>
  <si>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</si>
  <si>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</si>
  <si>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</si>
  <si>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</si>
  <si>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</si>
  <si>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</si>
  <si>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</si>
  <si>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</si>
  <si>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</si>
  <si>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</si>
  <si>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</si>
  <si>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</si>
  <si>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</si>
  <si>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</si>
  <si>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</si>
  <si>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</si>
  <si>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</si>
  <si>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</si>
  <si>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</si>
  <si>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</si>
  <si>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</si>
  <si>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</si>
  <si>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</si>
  <si>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</si>
  <si>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</si>
  <si>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</si>
  <si>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</si>
  <si>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</si>
  <si>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</si>
  <si>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</si>
  <si>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</si>
  <si>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</si>
  <si>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</si>
  <si>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</si>
  <si>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</si>
  <si>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</si>
  <si>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</si>
  <si>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</si>
  <si>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</si>
  <si>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</si>
  <si>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</si>
  <si>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</si>
  <si>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</si>
  <si>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</si>
  <si>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</si>
  <si>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</si>
  <si>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</si>
  <si>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</si>
  <si>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</si>
  <si>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</si>
  <si>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</si>
  <si>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</si>
  <si>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</si>
  <si>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</si>
  <si>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</si>
  <si>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</si>
  <si>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</si>
  <si>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</si>
  <si>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</si>
  <si>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</si>
  <si>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</si>
  <si>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</si>
  <si>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</si>
  <si>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</si>
  <si>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</si>
  <si>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</si>
  <si>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</si>
  <si>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</si>
  <si>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</si>
  <si>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</si>
  <si>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</si>
  <si>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</si>
  <si>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</si>
  <si>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</si>
  <si>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</si>
  <si>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</si>
  <si>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</si>
  <si>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</si>
  <si>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</si>
  <si>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</si>
  <si>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</si>
  <si>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</si>
  <si>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</si>
  <si>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</si>
  <si>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</si>
  <si>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</si>
  <si>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</si>
  <si>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</si>
  <si>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</si>
  <si>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</si>
  <si>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</si>
  <si>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</si>
  <si>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</si>
  <si>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</si>
  <si>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</si>
  <si>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</si>
  <si>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</si>
  <si>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</si>
  <si>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</si>
  <si>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</si>
  <si>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</si>
  <si>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</si>
  <si>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</si>
  <si>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</si>
  <si>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</si>
  <si>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</si>
  <si>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</si>
  <si>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</si>
  <si>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</si>
  <si>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</si>
  <si>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</si>
  <si>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</si>
  <si>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</si>
  <si>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</si>
  <si>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</si>
  <si>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</si>
  <si>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</si>
  <si>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</si>
  <si>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</si>
  <si>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</si>
  <si>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</si>
  <si>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</si>
  <si>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</si>
  <si>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</si>
  <si>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</si>
  <si>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</si>
  <si>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</si>
  <si>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</si>
  <si>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</si>
  <si>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</si>
  <si>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</si>
  <si>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</si>
  <si>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</si>
  <si>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</si>
  <si>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</si>
  <si>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</si>
  <si>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</si>
  <si>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</si>
  <si>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</si>
  <si>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</si>
  <si>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</si>
  <si>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</si>
  <si>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</si>
  <si>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</si>
  <si>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</si>
  <si>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</si>
  <si>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</si>
  <si>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</si>
  <si>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</si>
  <si>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</si>
  <si>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</si>
  <si>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</si>
  <si>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</si>
  <si>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</si>
  <si>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</si>
  <si>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</si>
  <si>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</si>
  <si>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</si>
  <si>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</si>
  <si>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</si>
  <si>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</si>
  <si>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</si>
  <si>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</si>
  <si>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</si>
  <si>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</si>
  <si>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</si>
  <si>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</si>
  <si>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</si>
  <si>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</si>
  <si>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</si>
  <si>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</si>
  <si>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</si>
  <si>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</si>
  <si>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</si>
  <si>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</si>
  <si>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</si>
  <si>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</si>
  <si>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</si>
  <si>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</si>
  <si>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</si>
  <si>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</si>
  <si>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</si>
  <si>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</si>
  <si>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</si>
  <si>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</si>
  <si>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</si>
  <si>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</si>
  <si>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</si>
  <si>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</si>
  <si>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</si>
  <si>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</si>
  <si>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</si>
  <si>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</si>
  <si>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</si>
  <si>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</si>
  <si>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</si>
  <si>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</si>
  <si>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</si>
  <si>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</si>
  <si>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</si>
  <si>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</si>
  <si>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</si>
  <si>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</si>
  <si>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</si>
  <si>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</si>
  <si>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</si>
  <si>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</si>
  <si>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</si>
  <si>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</si>
  <si>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</si>
  <si>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</si>
  <si>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</si>
  <si>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</si>
  <si>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</si>
  <si>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</si>
  <si>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</si>
  <si>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</si>
  <si>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</si>
  <si>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</si>
  <si>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</si>
  <si>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</si>
  <si>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</si>
  <si>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</si>
  <si>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</si>
  <si>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</si>
  <si>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</si>
  <si>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</si>
  <si>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</si>
  <si>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</si>
  <si>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</si>
  <si>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</si>
  <si>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</si>
  <si>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</si>
  <si>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</si>
  <si>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</si>
  <si>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</si>
  <si>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</si>
  <si>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</si>
  <si>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</si>
  <si>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</si>
  <si>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</si>
  <si>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</si>
  <si>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</si>
  <si>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</si>
  <si>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</si>
  <si>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</si>
  <si>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</si>
  <si>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</si>
  <si>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</si>
  <si>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</si>
  <si>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</si>
  <si>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</si>
  <si>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</si>
  <si>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</si>
  <si>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</si>
  <si>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</si>
  <si>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</si>
  <si>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</si>
  <si>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</si>
  <si>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</si>
  <si>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</si>
  <si>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</si>
  <si>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</si>
  <si>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</si>
  <si>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</si>
  <si>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</si>
  <si>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</si>
  <si>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</si>
  <si>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</si>
  <si>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</si>
  <si>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</si>
  <si>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</si>
  <si>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</si>
  <si>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</si>
  <si>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</si>
  <si>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</si>
  <si>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</si>
  <si>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</si>
  <si>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</si>
  <si>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</si>
  <si>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</si>
  <si>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</si>
  <si>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</si>
  <si>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</si>
  <si>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</si>
  <si>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</si>
  <si>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</si>
  <si>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</si>
  <si>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</si>
  <si>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</si>
  <si>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</si>
  <si>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</si>
  <si>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</si>
  <si>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</si>
  <si>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</si>
  <si>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</si>
  <si>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</si>
  <si>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</si>
  <si>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</si>
  <si>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</si>
  <si>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</si>
  <si>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</si>
  <si>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</si>
  <si>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</si>
  <si>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</si>
  <si>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</si>
  <si>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</si>
  <si>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</si>
  <si>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</si>
  <si>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</si>
  <si>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</si>
  <si>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</si>
  <si>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</si>
  <si>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</si>
  <si>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</si>
  <si>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</si>
  <si>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</si>
  <si>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</si>
  <si>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</si>
  <si>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</si>
  <si>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</si>
  <si>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</si>
  <si>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</si>
  <si>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</si>
  <si>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</si>
  <si>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</si>
  <si>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</si>
  <si>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</si>
  <si>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</si>
  <si>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</si>
  <si>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</si>
  <si>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</si>
  <si>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</si>
  <si>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</si>
  <si>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</si>
  <si>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</si>
  <si>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</si>
  <si>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</si>
  <si>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</si>
  <si>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</si>
  <si>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</si>
  <si>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</si>
  <si>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</si>
  <si>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</si>
  <si>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</si>
  <si>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</si>
  <si>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</si>
  <si>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</si>
  <si>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</si>
  <si>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</si>
  <si>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</si>
  <si>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</si>
  <si>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</si>
  <si>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</si>
  <si>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</si>
  <si>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</si>
  <si>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</si>
  <si>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</si>
  <si>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</si>
  <si>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</si>
  <si>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</si>
  <si>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</si>
  <si>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</si>
  <si>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</si>
  <si>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</si>
  <si>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</si>
  <si>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</si>
  <si>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</si>
  <si>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</si>
  <si>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</si>
  <si>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</si>
  <si>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</si>
  <si>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</si>
  <si>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</si>
  <si>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</si>
  <si>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</si>
  <si>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</si>
  <si>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</si>
  <si>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</si>
  <si>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</si>
  <si>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</si>
  <si>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</si>
  <si>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</si>
  <si>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</si>
  <si>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</si>
  <si>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</si>
  <si>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</si>
  <si>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</si>
  <si>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</si>
  <si>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</si>
  <si>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</si>
  <si>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</si>
  <si>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</si>
  <si>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</si>
  <si>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</si>
  <si>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</si>
  <si>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</si>
  <si>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</si>
  <si>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</si>
  <si>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</si>
  <si>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</si>
  <si>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</si>
  <si>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</si>
  <si>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</si>
  <si>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</si>
  <si>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</si>
  <si>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</si>
  <si>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</si>
  <si>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</si>
  <si>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</si>
  <si>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</si>
  <si>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</si>
  <si>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</si>
  <si>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</si>
  <si>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</si>
  <si>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</si>
  <si>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</si>
  <si>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</si>
  <si>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</si>
  <si>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</si>
  <si>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</si>
  <si>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</si>
  <si>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</si>
  <si>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</si>
  <si>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</si>
  <si>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</si>
  <si>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</si>
  <si>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</si>
  <si>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</si>
  <si>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</si>
  <si>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</si>
  <si>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</si>
  <si>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</si>
  <si>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</si>
  <si>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</si>
  <si>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</si>
  <si>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</si>
  <si>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</si>
  <si>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</si>
  <si>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</si>
  <si>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</si>
  <si>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</si>
  <si>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</si>
  <si>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</si>
  <si>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</si>
  <si>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</si>
  <si>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</si>
  <si>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</si>
  <si>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</si>
  <si>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</si>
  <si>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</si>
  <si>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</si>
  <si>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</si>
  <si>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</si>
  <si>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</si>
  <si>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</si>
  <si>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</si>
  <si>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</si>
  <si>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</si>
  <si>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</si>
  <si>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</si>
  <si>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</si>
  <si>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</si>
  <si>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</si>
  <si>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</si>
  <si>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</si>
  <si>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</si>
  <si>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</si>
  <si>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</si>
  <si>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</si>
  <si>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</si>
  <si>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</si>
  <si>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</si>
  <si>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</si>
  <si>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</si>
  <si>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</si>
  <si>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</si>
  <si>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</si>
  <si>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</si>
  <si>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</si>
  <si>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</si>
  <si>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</si>
  <si>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</si>
  <si>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</si>
  <si>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</si>
  <si>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</si>
  <si>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</si>
  <si>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</si>
  <si>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</si>
  <si>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</si>
  <si>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</si>
  <si>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</si>
  <si>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</si>
  <si>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</si>
  <si>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</si>
  <si>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</si>
  <si>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</si>
  <si>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</si>
  <si>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</si>
  <si>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</si>
  <si>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</si>
  <si>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</si>
  <si>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</si>
  <si>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</si>
  <si>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</si>
  <si>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</si>
  <si>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</si>
  <si>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</si>
  <si>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</si>
  <si>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</si>
  <si>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</si>
  <si>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</si>
  <si>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</si>
  <si>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</si>
  <si>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</si>
  <si>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</si>
  <si>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</si>
  <si>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</si>
  <si>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</si>
  <si>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</si>
  <si>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</si>
  <si>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</si>
  <si>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</si>
  <si>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</si>
  <si>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</si>
  <si>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</si>
  <si>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</si>
  <si>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</si>
  <si>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</si>
  <si>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</si>
  <si>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</si>
  <si>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</si>
  <si>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</si>
  <si>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</si>
  <si>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</si>
  <si>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</si>
  <si>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</si>
  <si>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</si>
  <si>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</si>
  <si>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</si>
  <si>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</si>
  <si>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</si>
  <si>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</si>
  <si>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</si>
  <si>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</si>
  <si>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</si>
  <si>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</si>
  <si>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</si>
  <si>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</si>
  <si>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</si>
  <si>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</si>
  <si>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</si>
  <si>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</si>
  <si>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</si>
  <si>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</si>
  <si>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</si>
  <si>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</si>
  <si>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</si>
  <si>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</si>
  <si>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</si>
  <si>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</si>
  <si>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</si>
  <si>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</si>
  <si>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</si>
  <si>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</si>
  <si>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</si>
  <si>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</si>
  <si>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</si>
  <si>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</si>
  <si>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</si>
  <si>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</si>
  <si>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</si>
  <si>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</si>
  <si>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</si>
  <si>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</si>
  <si>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</si>
  <si>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</si>
  <si>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</si>
  <si>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</si>
  <si>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</si>
  <si>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</si>
  <si>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</si>
  <si>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</si>
  <si>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</si>
  <si>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</si>
  <si>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</si>
  <si>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</si>
  <si>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</si>
  <si>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</si>
  <si>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</si>
  <si>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</si>
  <si>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</si>
  <si>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</si>
  <si>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</si>
  <si>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</si>
  <si>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</si>
  <si>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</si>
  <si>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</si>
  <si>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</si>
  <si>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</si>
  <si>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</si>
  <si>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</si>
  <si>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</si>
  <si>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</si>
  <si>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</si>
  <si>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</si>
  <si>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</si>
  <si>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</si>
  <si>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</si>
  <si>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</si>
  <si>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</si>
  <si>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</si>
  <si>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</si>
  <si>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</si>
  <si>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</si>
  <si>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</si>
  <si>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</si>
  <si>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</si>
  <si>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</si>
  <si>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</si>
  <si>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</si>
  <si>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</si>
  <si>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</si>
  <si>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</si>
  <si>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</si>
  <si>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</si>
  <si>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</si>
  <si>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</si>
  <si>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</si>
  <si>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</si>
  <si>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</si>
  <si>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</si>
  <si>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</si>
  <si>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</si>
  <si>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</si>
  <si>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</si>
  <si>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</si>
  <si>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</si>
  <si>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</si>
  <si>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</si>
  <si>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</si>
  <si>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</si>
  <si>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</si>
  <si>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</si>
  <si>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</si>
  <si>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</si>
  <si>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</si>
  <si>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</si>
  <si>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</si>
  <si>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</si>
  <si>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</si>
  <si>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</si>
  <si>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</si>
  <si>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</si>
  <si>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</si>
  <si>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</si>
  <si>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</si>
  <si>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</si>
  <si>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</si>
  <si>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</si>
  <si>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</si>
  <si>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</si>
  <si>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</si>
  <si>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</si>
  <si>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</si>
  <si>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</si>
  <si>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</si>
  <si>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</si>
  <si>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</si>
  <si>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</si>
  <si>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</si>
  <si>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</si>
  <si>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</si>
  <si>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</si>
  <si>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</si>
  <si>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</si>
  <si>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</si>
  <si>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</si>
  <si>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</si>
  <si>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</si>
  <si>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</si>
  <si>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</si>
  <si>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</si>
  <si>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</si>
  <si>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</si>
  <si>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</si>
  <si>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</si>
  <si>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</si>
  <si>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</si>
  <si>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</si>
  <si>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</si>
  <si>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</si>
  <si>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</si>
  <si>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</si>
  <si>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</si>
  <si>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</si>
  <si>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</si>
  <si>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</si>
  <si>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</si>
  <si>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</si>
  <si>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</si>
  <si>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</si>
  <si>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</si>
  <si>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</si>
  <si>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</si>
  <si>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</si>
  <si>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</si>
  <si>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</si>
  <si>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</si>
  <si>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</si>
  <si>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</si>
  <si>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</si>
  <si>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</si>
  <si>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</si>
  <si>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</si>
  <si>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</si>
  <si>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</si>
  <si>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</si>
  <si>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</si>
  <si>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</si>
  <si>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</si>
  <si>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</si>
  <si>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</si>
  <si>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</si>
  <si>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</si>
  <si>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</si>
  <si>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</si>
  <si>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</si>
  <si>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</si>
  <si>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</si>
  <si>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</si>
  <si>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</si>
  <si>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</si>
  <si>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</si>
  <si>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</si>
  <si>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</si>
  <si>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</si>
  <si>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</si>
  <si>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</si>
  <si>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</si>
  <si>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</si>
  <si>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</si>
  <si>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</si>
  <si>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</si>
  <si>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</si>
  <si>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</si>
  <si>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</si>
  <si>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</si>
  <si>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</si>
  <si>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</si>
  <si>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</si>
  <si>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</si>
  <si>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</si>
  <si>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</si>
  <si>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</si>
  <si>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</si>
  <si>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</si>
  <si>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</si>
  <si>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</si>
  <si>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</si>
  <si>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</si>
  <si>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</si>
  <si>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</si>
  <si>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</si>
  <si>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</si>
  <si>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</si>
  <si>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</si>
  <si>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</si>
  <si>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</si>
  <si>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</si>
  <si>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</si>
  <si>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</si>
  <si>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</si>
  <si>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</si>
  <si>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</si>
  <si>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</si>
  <si>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</si>
  <si>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</si>
  <si>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</si>
  <si>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</si>
  <si>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</si>
  <si>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</si>
  <si>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</si>
  <si>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</si>
  <si>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</si>
  <si>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</si>
  <si>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</si>
  <si>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</si>
  <si>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</si>
  <si>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</si>
  <si>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</si>
  <si>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</si>
  <si>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</si>
  <si>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</si>
  <si>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</si>
  <si>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</si>
  <si>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</si>
  <si>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</si>
  <si>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</si>
  <si>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</si>
  <si>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</si>
  <si>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</si>
  <si>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</si>
  <si>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</si>
  <si>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</si>
  <si>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</si>
  <si>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</si>
  <si>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</si>
  <si>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</si>
  <si>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</si>
  <si>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</si>
  <si>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</si>
  <si>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</si>
  <si>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</si>
  <si>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</si>
  <si>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</si>
  <si>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</si>
  <si>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</si>
  <si>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</si>
  <si>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</si>
  <si>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</si>
  <si>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</si>
  <si>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</si>
  <si>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</si>
  <si>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</si>
  <si>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</si>
  <si>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</si>
  <si>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</si>
  <si>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</si>
  <si>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</si>
  <si>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</si>
  <si>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</si>
  <si>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</si>
  <si>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</si>
  <si>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</si>
  <si>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</si>
  <si>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</si>
  <si>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</si>
  <si>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</si>
  <si>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</si>
  <si>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</si>
  <si>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</si>
  <si>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</si>
  <si>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</si>
  <si>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</si>
  <si>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</si>
  <si>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</si>
  <si>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</si>
  <si>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</si>
  <si>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</si>
  <si>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</si>
  <si>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</si>
  <si>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</si>
  <si>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</si>
  <si>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</si>
  <si>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</si>
  <si>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</si>
  <si>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</si>
  <si>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</si>
  <si>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</si>
  <si>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</si>
  <si>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</si>
  <si>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</si>
  <si>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</si>
  <si>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</si>
  <si>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</si>
  <si>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</si>
  <si>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</si>
  <si>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</si>
  <si>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</si>
  <si>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</si>
  <si>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</si>
  <si>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</si>
  <si>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</si>
  <si>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</si>
  <si>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</si>
  <si>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</si>
  <si>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</si>
  <si>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</si>
  <si>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</si>
  <si>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</si>
  <si>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</si>
  <si>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</si>
  <si>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</si>
  <si>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</si>
  <si>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</si>
  <si>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</si>
  <si>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</si>
  <si>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</si>
  <si>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</si>
  <si>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</si>
  <si>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</si>
  <si>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</si>
  <si>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</si>
  <si>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</si>
  <si>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</si>
  <si>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</si>
  <si>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</si>
  <si>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</si>
  <si>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</si>
  <si>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</si>
  <si>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</si>
  <si>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</si>
  <si>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</si>
  <si>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</si>
  <si>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</si>
  <si>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</si>
  <si>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</si>
  <si>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</si>
  <si>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</si>
  <si>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</si>
  <si>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</si>
  <si>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</si>
  <si>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</si>
  <si>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</si>
  <si>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</si>
  <si>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</si>
  <si>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</si>
  <si>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</si>
  <si>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</si>
  <si>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</si>
  <si>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</si>
  <si>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</si>
  <si>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</si>
  <si>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</si>
  <si>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</si>
  <si>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</si>
  <si>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</si>
  <si>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</si>
  <si>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</si>
  <si>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</si>
  <si>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</si>
  <si>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</si>
  <si>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</si>
  <si>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</si>
  <si>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</si>
  <si>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</si>
  <si>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</si>
  <si>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</si>
  <si>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</si>
  <si>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</si>
  <si>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</si>
  <si>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</si>
  <si>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</si>
  <si>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</si>
  <si>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</si>
  <si>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</si>
  <si>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</si>
  <si>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</si>
  <si>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</si>
  <si>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</si>
  <si>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</si>
  <si>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</si>
  <si>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</si>
  <si>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</si>
  <si>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</si>
  <si>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</si>
  <si>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</si>
  <si>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</si>
  <si>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</si>
  <si>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</si>
  <si>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</si>
  <si>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</si>
  <si>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</si>
  <si>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</si>
  <si>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</si>
  <si>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</si>
  <si>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</si>
  <si>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</si>
  <si>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</si>
  <si>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</si>
  <si>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</si>
  <si>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</si>
  <si>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</si>
  <si>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</si>
  <si>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</si>
  <si>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</si>
  <si>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</si>
  <si>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</si>
  <si>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</si>
  <si>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</si>
  <si>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</si>
  <si>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</si>
  <si>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</si>
  <si>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</si>
  <si>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</si>
  <si>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</si>
  <si>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</si>
  <si>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</si>
  <si>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</si>
  <si>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</si>
  <si>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</si>
  <si>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</si>
  <si>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</si>
  <si>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</si>
  <si>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</si>
  <si>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</si>
  <si>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</si>
  <si>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</si>
  <si>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</si>
  <si>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</si>
  <si>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</si>
  <si>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</si>
  <si>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</si>
  <si>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</si>
  <si>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</si>
  <si>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</si>
  <si>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</si>
  <si>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</si>
  <si>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</si>
  <si>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</si>
  <si>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</si>
  <si>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</si>
  <si>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</si>
  <si>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</si>
  <si>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</si>
  <si>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</si>
  <si>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</si>
  <si>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</si>
  <si>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</si>
  <si>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</si>
  <si>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</si>
  <si>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</si>
  <si>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</si>
  <si>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</si>
  <si>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</si>
  <si>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</si>
  <si>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</si>
  <si>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</si>
  <si>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</si>
  <si>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</si>
  <si>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</si>
  <si>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</si>
  <si>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</si>
  <si>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</si>
  <si>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</si>
  <si>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</si>
  <si>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</si>
  <si>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</si>
  <si>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</si>
  <si>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</si>
  <si>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</si>
  <si>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</si>
  <si>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</si>
  <si>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</si>
  <si>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</si>
  <si>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</si>
  <si>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</si>
  <si>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</si>
  <si>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</si>
  <si>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</si>
  <si>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</si>
  <si>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</si>
  <si>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</si>
  <si>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</si>
  <si>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</si>
  <si>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</si>
  <si>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</si>
  <si>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</si>
  <si>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</si>
  <si>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</si>
  <si>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</si>
  <si>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</si>
  <si>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</si>
  <si>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</si>
  <si>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</si>
  <si>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</si>
  <si>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</si>
  <si>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</si>
  <si>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</si>
  <si>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</si>
  <si>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</si>
  <si>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</si>
  <si>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</si>
  <si>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</si>
  <si>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</si>
  <si>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</si>
  <si>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</si>
  <si>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</si>
  <si>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</si>
  <si>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</si>
  <si>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</si>
  <si>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</si>
  <si>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</si>
  <si>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</si>
  <si>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</si>
  <si>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</si>
  <si>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</si>
  <si>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</si>
  <si>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</si>
  <si>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</si>
  <si>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</si>
  <si>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</si>
  <si>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</si>
  <si>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</si>
  <si>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</si>
  <si>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</si>
  <si>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</si>
  <si>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</si>
  <si>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</si>
  <si>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</si>
  <si>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</si>
  <si>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</si>
  <si>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</si>
  <si>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</si>
  <si>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</si>
  <si>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</si>
  <si>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</si>
  <si>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</si>
  <si>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</si>
  <si>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</si>
  <si>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</si>
  <si>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</si>
  <si>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</si>
  <si>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</si>
  <si>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</si>
  <si>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</si>
  <si>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</si>
  <si>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</si>
  <si>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</si>
  <si>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</si>
  <si>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</si>
  <si>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</si>
  <si>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</si>
  <si>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</si>
  <si>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</si>
  <si>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</si>
  <si>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</si>
  <si>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</si>
  <si>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</si>
  <si>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</si>
  <si>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</si>
  <si>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</si>
  <si>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</si>
  <si>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</si>
  <si>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</si>
  <si>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</si>
  <si>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</si>
  <si>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</si>
  <si>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</si>
  <si>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</si>
  <si>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</si>
  <si>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</si>
  <si>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</si>
  <si>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</si>
  <si>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</si>
  <si>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</si>
  <si>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</si>
  <si>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</si>
  <si>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</si>
  <si>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</si>
  <si>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</si>
  <si>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</si>
  <si>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</si>
  <si>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</si>
  <si>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</si>
  <si>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</si>
  <si>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</si>
  <si>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</si>
  <si>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</si>
  <si>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</si>
  <si>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</si>
  <si>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</si>
  <si>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</si>
  <si>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</si>
  <si>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</si>
  <si>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</si>
  <si>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</si>
  <si>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</si>
  <si>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</si>
  <si>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</si>
  <si>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</si>
  <si>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</si>
  <si>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</si>
  <si>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</si>
  <si>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</si>
  <si>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</si>
  <si>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</si>
  <si>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</si>
  <si>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</si>
  <si>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</si>
  <si>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</si>
  <si>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</si>
  <si>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</si>
  <si>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</si>
  <si>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</si>
  <si>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</si>
  <si>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</si>
  <si>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</si>
  <si>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</si>
  <si>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</si>
  <si>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</si>
  <si>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</si>
  <si>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</si>
  <si>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</si>
  <si>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</si>
  <si>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</si>
  <si>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</si>
  <si>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</si>
  <si>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</si>
  <si>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</si>
  <si>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</si>
  <si>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</si>
  <si>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</si>
  <si>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</si>
  <si>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</si>
  <si>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</si>
  <si>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</si>
  <si>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</si>
  <si>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</si>
  <si>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</si>
  <si>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</si>
  <si>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</si>
  <si>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</si>
  <si>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</si>
  <si>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</si>
  <si>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</si>
  <si>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</si>
  <si>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</si>
  <si>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</si>
  <si>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</si>
  <si>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</si>
  <si>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</si>
  <si>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</si>
  <si>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</si>
  <si>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</si>
  <si>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</si>
  <si>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</si>
  <si>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</si>
  <si>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</si>
  <si>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</si>
  <si>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</si>
  <si>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</si>
  <si>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</si>
  <si>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</si>
  <si>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</si>
  <si>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</si>
  <si>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</si>
  <si>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</si>
  <si>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</si>
  <si>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</si>
  <si>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</si>
  <si>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</si>
  <si>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</si>
  <si>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</si>
  <si>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</si>
  <si>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</si>
  <si>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</si>
  <si>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</si>
  <si>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</si>
  <si>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</si>
  <si>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</si>
  <si>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</si>
  <si>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</si>
  <si>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</si>
  <si>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</si>
  <si>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</si>
  <si>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</si>
  <si>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</si>
  <si>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</si>
  <si>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</si>
  <si>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</si>
  <si>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</si>
  <si>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</si>
  <si>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</si>
  <si>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</si>
  <si>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</si>
  <si>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</si>
  <si>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</si>
  <si>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</si>
  <si>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</si>
  <si>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</si>
  <si>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</si>
  <si>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</si>
  <si>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</si>
  <si>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</si>
  <si>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</si>
  <si>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</si>
  <si>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</si>
  <si>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</si>
  <si>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</si>
  <si>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</si>
  <si>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</si>
  <si>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</si>
  <si>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</si>
  <si>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</si>
  <si>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</si>
  <si>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</si>
  <si>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</si>
  <si>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</si>
  <si>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</si>
  <si>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</si>
  <si>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</si>
  <si>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</si>
  <si>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</si>
  <si>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</si>
  <si>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</si>
  <si>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</si>
  <si>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</si>
  <si>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</si>
  <si>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</si>
  <si>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</si>
  <si>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</si>
  <si>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</si>
  <si>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</si>
  <si>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</si>
  <si>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</si>
  <si>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</si>
  <si>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</si>
  <si>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</si>
  <si>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</si>
  <si>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</si>
  <si>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</si>
  <si>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</si>
  <si>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</si>
  <si>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</si>
  <si>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</si>
  <si>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</si>
  <si>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</si>
  <si>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</si>
  <si>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</si>
  <si>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</si>
  <si>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</si>
  <si>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</si>
  <si>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</si>
  <si>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</si>
  <si>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</si>
  <si>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</si>
  <si>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</si>
  <si>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</si>
  <si>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</si>
  <si>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</si>
  <si>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</si>
  <si>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</si>
  <si>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</si>
  <si>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</si>
  <si>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</si>
  <si>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</si>
  <si>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</si>
  <si>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</si>
  <si>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</si>
  <si>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</si>
  <si>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</si>
  <si>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</si>
  <si>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</si>
  <si>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</si>
  <si>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</si>
  <si>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</si>
  <si>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</si>
  <si>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</si>
  <si>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</si>
  <si>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</si>
  <si>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</si>
  <si>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</si>
  <si>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</si>
  <si>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</si>
  <si>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</si>
  <si>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</si>
  <si>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</si>
  <si>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</si>
  <si>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</si>
  <si>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</si>
  <si>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</si>
  <si>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</si>
  <si>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</si>
  <si>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</si>
  <si>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</si>
  <si>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</si>
  <si>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</si>
  <si>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</si>
  <si>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</si>
  <si>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</si>
  <si>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</si>
  <si>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</si>
  <si>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</si>
  <si>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</si>
  <si>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</si>
  <si>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</si>
  <si>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</si>
  <si>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</si>
  <si>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</si>
  <si>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</si>
  <si>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</si>
  <si>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</si>
  <si>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</si>
  <si>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</si>
  <si>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</si>
  <si>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</si>
  <si>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</si>
  <si>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</si>
  <si>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</si>
  <si>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</si>
  <si>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</si>
  <si>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</si>
  <si>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</si>
  <si>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</si>
  <si>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</si>
  <si>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</si>
  <si>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</si>
  <si>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</si>
  <si>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</si>
  <si>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</si>
  <si>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</si>
  <si>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</si>
  <si>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</si>
  <si>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</si>
  <si>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</si>
  <si>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</si>
  <si>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</si>
  <si>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</si>
  <si>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</si>
  <si>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</si>
  <si>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</si>
  <si>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</si>
  <si>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</si>
  <si>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</si>
  <si>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</si>
  <si>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</si>
  <si>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</si>
  <si>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</si>
  <si>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</si>
  <si>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</si>
  <si>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</si>
  <si>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</si>
  <si>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</si>
  <si>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</si>
  <si>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</si>
  <si>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</si>
  <si>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</si>
  <si>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</si>
  <si>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</si>
  <si>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</si>
  <si>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</si>
  <si>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</si>
  <si>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</si>
  <si>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</si>
  <si>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</si>
  <si>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</si>
  <si>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</si>
  <si>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</si>
  <si>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</si>
  <si>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</si>
  <si>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</si>
  <si>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</si>
  <si>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</si>
  <si>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</si>
  <si>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</si>
  <si>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</si>
  <si>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</si>
  <si>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</si>
  <si>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</si>
  <si>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</si>
  <si>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</si>
  <si>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</si>
  <si>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</si>
  <si>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</si>
  <si>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</si>
  <si>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</si>
  <si>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</si>
  <si>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</si>
  <si>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</si>
  <si>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</si>
  <si>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</si>
  <si>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</si>
  <si>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</si>
  <si>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</si>
  <si>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</si>
  <si>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</si>
  <si>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</si>
  <si>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</si>
  <si>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</si>
  <si>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</si>
  <si>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</si>
  <si>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</si>
  <si>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</si>
  <si>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</si>
  <si>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</si>
  <si>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</si>
  <si>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</si>
  <si>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</si>
  <si>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</si>
  <si>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</si>
  <si>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</si>
  <si>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</si>
  <si>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</si>
  <si>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</si>
  <si>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</si>
  <si>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</si>
  <si>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</si>
  <si>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</si>
  <si>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</si>
  <si>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</si>
  <si>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</si>
  <si>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</si>
  <si>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</si>
  <si>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</si>
  <si>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</si>
  <si>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</si>
  <si>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</si>
  <si>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</si>
  <si>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</si>
  <si>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</si>
  <si>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</si>
  <si>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</si>
  <si>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</si>
  <si>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</si>
  <si>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</si>
  <si>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</si>
  <si>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</si>
  <si>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</si>
  <si>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</si>
  <si>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</si>
  <si>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</si>
  <si>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</si>
  <si>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</si>
  <si>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</si>
  <si>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</si>
  <si>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</si>
  <si>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</si>
  <si>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</si>
  <si>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</si>
  <si>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</si>
  <si>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</si>
  <si>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</si>
  <si>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</si>
  <si>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</si>
  <si>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</si>
  <si>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</si>
  <si>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</si>
  <si>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</si>
  <si>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</si>
  <si>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</si>
  <si>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</si>
  <si>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</si>
  <si>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</si>
  <si>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</si>
  <si>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</si>
  <si>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</si>
  <si>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</si>
  <si>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</si>
  <si>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</si>
  <si>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</si>
  <si>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</si>
  <si>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</si>
  <si>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</si>
  <si>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</si>
  <si>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</si>
  <si>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</si>
  <si>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</si>
  <si>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</si>
  <si>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</si>
  <si>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</si>
  <si>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</si>
  <si>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</si>
  <si>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</si>
  <si>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</si>
  <si>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</si>
  <si>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</si>
  <si>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</si>
  <si>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</si>
  <si>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</si>
  <si>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</si>
  <si>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</si>
  <si>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</si>
  <si>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</si>
  <si>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</si>
  <si>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</si>
  <si>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</si>
  <si>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</si>
  <si>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</si>
  <si>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</si>
  <si>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</si>
  <si>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</si>
  <si>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</si>
  <si>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</si>
  <si>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</si>
  <si>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</si>
  <si>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</si>
  <si>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</si>
  <si>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</si>
  <si>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</si>
  <si>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</si>
  <si>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</si>
  <si>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</si>
  <si>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</si>
  <si>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</si>
  <si>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</si>
  <si>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</si>
  <si>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</si>
  <si>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</si>
  <si>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</si>
  <si>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</si>
  <si>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</si>
  <si>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</si>
  <si>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</si>
  <si>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</si>
  <si>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</si>
  <si>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</si>
  <si>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</si>
  <si>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</si>
  <si>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</si>
  <si>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</si>
  <si>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</si>
  <si>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</si>
  <si>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</si>
  <si>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</si>
  <si>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</si>
  <si>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</si>
  <si>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</si>
  <si>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</si>
  <si>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</si>
  <si>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</si>
  <si>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</si>
  <si>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</si>
  <si>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</si>
  <si>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</si>
  <si>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</si>
  <si>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</si>
  <si>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</si>
  <si>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</si>
  <si>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</si>
  <si>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</si>
  <si>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</si>
  <si>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</si>
  <si>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</si>
  <si>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</si>
  <si>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</si>
  <si>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</si>
  <si>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</si>
  <si>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</si>
  <si>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</si>
  <si>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</si>
  <si>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</si>
  <si>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</si>
  <si>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</si>
  <si>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</si>
  <si>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</si>
  <si>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</si>
  <si>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</si>
  <si>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</si>
  <si>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</si>
  <si>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</si>
  <si>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</si>
  <si>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</si>
  <si>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</si>
  <si>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</si>
  <si>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</si>
  <si>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</si>
  <si>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</si>
  <si>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</si>
  <si>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</si>
  <si>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</si>
  <si>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</si>
  <si>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</si>
  <si>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</si>
  <si>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</si>
  <si>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</si>
  <si>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</si>
  <si>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</si>
  <si>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</si>
  <si>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</si>
  <si>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</si>
  <si>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</si>
  <si>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</si>
  <si>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</si>
  <si>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</si>
  <si>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</si>
  <si>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</si>
  <si>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</si>
  <si>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</si>
  <si>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</si>
  <si>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</si>
  <si>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</si>
  <si>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</si>
  <si>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</si>
  <si>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</si>
  <si>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</si>
  <si>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</si>
  <si>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</si>
  <si>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</si>
  <si>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</si>
  <si>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</si>
  <si>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</si>
  <si>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</si>
  <si>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</si>
  <si>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</si>
  <si>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</si>
  <si>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</si>
  <si>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</si>
  <si>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</si>
  <si>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</si>
  <si>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</si>
  <si>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</si>
  <si>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</si>
  <si>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</si>
  <si>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</si>
  <si>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</si>
  <si>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</si>
  <si>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</si>
  <si>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</si>
  <si>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</si>
  <si>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</si>
  <si>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</si>
  <si>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</si>
  <si>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</si>
  <si>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</si>
  <si>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</si>
  <si>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</si>
  <si>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</si>
  <si>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</si>
  <si>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</si>
  <si>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</si>
  <si>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</si>
  <si>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</si>
  <si>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</si>
  <si>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</si>
  <si>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</si>
  <si>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</si>
  <si>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</si>
  <si>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</si>
  <si>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</si>
  <si>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</si>
  <si>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</si>
  <si>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</si>
  <si>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</si>
  <si>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</si>
  <si>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</si>
  <si>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</si>
  <si>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</si>
  <si>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</si>
  <si>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</si>
  <si>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</si>
  <si>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</si>
  <si>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</si>
  <si>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</si>
  <si>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</si>
  <si>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</si>
  <si>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</si>
  <si>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</si>
  <si>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</si>
  <si>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</si>
  <si>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</si>
  <si>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</si>
  <si>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</si>
  <si>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</si>
  <si>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</si>
  <si>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</si>
  <si>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</si>
  <si>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</si>
  <si>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</si>
  <si>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</si>
  <si>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</si>
  <si>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</si>
  <si>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</si>
  <si>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</si>
  <si>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</si>
  <si>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</si>
  <si>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</si>
  <si>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</si>
  <si>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</si>
  <si>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</si>
  <si>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</si>
  <si>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</si>
  <si>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</si>
  <si>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</si>
  <si>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</si>
  <si>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</si>
  <si>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</si>
  <si>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</si>
  <si>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</si>
  <si>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</si>
  <si>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</si>
  <si>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</si>
  <si>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</si>
  <si>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</si>
  <si>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</si>
  <si>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</si>
  <si>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</si>
  <si>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</si>
  <si>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</si>
  <si>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</si>
  <si>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</si>
  <si>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</si>
  <si>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</si>
  <si>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</si>
  <si>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</si>
  <si>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</si>
  <si>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</si>
  <si>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</si>
  <si>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</si>
  <si>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</si>
  <si>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</si>
  <si>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</si>
  <si>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</si>
  <si>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</si>
  <si>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</si>
  <si>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</si>
  <si>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</si>
  <si>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</si>
  <si>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</si>
  <si>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</si>
  <si>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</si>
  <si>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</si>
  <si>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</si>
  <si>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</si>
  <si>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</si>
  <si>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</si>
  <si>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</si>
  <si>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</si>
  <si>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</si>
  <si>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</si>
  <si>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</si>
  <si>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</si>
  <si>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</si>
  <si>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</si>
  <si>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</si>
  <si>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</si>
  <si>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</si>
  <si>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</si>
  <si>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</si>
  <si>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</si>
  <si>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</si>
  <si>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</si>
  <si>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</si>
  <si>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</si>
  <si>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</si>
  <si>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</si>
  <si>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</si>
  <si>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</si>
  <si>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</si>
  <si>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</si>
  <si>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</si>
  <si>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</si>
  <si>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</si>
  <si>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</si>
  <si>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</si>
  <si>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</si>
  <si>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</si>
  <si>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</si>
  <si>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</si>
  <si>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</si>
  <si>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</si>
  <si>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</si>
  <si>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</si>
  <si>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</si>
  <si>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</si>
  <si>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</si>
  <si>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</si>
  <si>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</si>
  <si>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</si>
  <si>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</si>
  <si>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</si>
  <si>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</si>
  <si>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</si>
  <si>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</si>
  <si>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</si>
  <si>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</si>
  <si>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</si>
  <si>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</si>
  <si>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</si>
  <si>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</si>
  <si>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</si>
  <si>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</si>
  <si>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</si>
  <si>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</si>
  <si>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</si>
  <si>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</si>
  <si>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</si>
  <si>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</si>
  <si>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</si>
  <si>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</si>
  <si>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</si>
  <si>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</si>
  <si>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</si>
  <si>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</si>
  <si>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</si>
  <si>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</si>
  <si>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</si>
  <si>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</si>
  <si>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</si>
  <si>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</si>
  <si>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</si>
  <si>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</si>
  <si>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</si>
  <si>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</si>
  <si>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</si>
  <si>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</si>
  <si>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</si>
  <si>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</si>
  <si>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</si>
  <si>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</si>
  <si>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</si>
  <si>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</si>
  <si>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</si>
  <si>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</si>
  <si>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</si>
  <si>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</si>
  <si>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</si>
  <si>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</si>
  <si>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</si>
  <si>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</si>
  <si>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</si>
  <si>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</si>
  <si>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</si>
  <si>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</si>
  <si>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</si>
  <si>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</si>
  <si>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</si>
  <si>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</si>
  <si>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</si>
  <si>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</si>
  <si>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</si>
  <si>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</si>
  <si>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</si>
  <si>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</si>
  <si>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</si>
  <si>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</si>
  <si>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</si>
  <si>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</si>
  <si>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</si>
  <si>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</si>
  <si>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</si>
  <si>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</si>
  <si>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</si>
  <si>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</si>
  <si>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</si>
  <si>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</si>
  <si>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</si>
  <si>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</si>
  <si>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</si>
  <si>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</si>
  <si>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</si>
  <si>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</si>
  <si>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</si>
  <si>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</si>
  <si>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</si>
  <si>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</si>
  <si>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</si>
  <si>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</si>
  <si>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</si>
  <si>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</si>
  <si>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</si>
  <si>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</si>
  <si>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</si>
  <si>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</si>
  <si>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</si>
  <si>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</si>
  <si>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</si>
  <si>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</si>
  <si>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</si>
  <si>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</si>
  <si>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</si>
  <si>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</si>
  <si>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</si>
  <si>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</si>
  <si>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</si>
  <si>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</si>
  <si>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</si>
  <si>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</si>
  <si>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</si>
  <si>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</si>
  <si>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</si>
  <si>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</si>
  <si>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</si>
  <si>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</si>
  <si>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</si>
  <si>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</si>
  <si>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</si>
  <si>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</si>
  <si>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</si>
  <si>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</si>
  <si>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</si>
  <si>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</si>
  <si>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</si>
  <si>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</si>
  <si>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</si>
  <si>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</si>
  <si>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</si>
  <si>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</si>
  <si>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</si>
  <si>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</si>
  <si>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</si>
  <si>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</si>
  <si>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</si>
  <si>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</si>
  <si>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</si>
  <si>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</si>
  <si>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</si>
  <si>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</si>
  <si>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</si>
  <si>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</si>
  <si>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</si>
  <si>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</si>
  <si>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</si>
  <si>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</si>
  <si>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</si>
  <si>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</si>
  <si>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</si>
  <si>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</si>
  <si>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</si>
  <si>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</si>
  <si>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</si>
  <si>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</si>
  <si>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</si>
  <si>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</si>
  <si>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</si>
  <si>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</si>
  <si>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</si>
  <si>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</si>
  <si>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</si>
  <si>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</si>
  <si>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</si>
  <si>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</si>
  <si>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</si>
  <si>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</si>
  <si>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</si>
  <si>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</si>
  <si>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</si>
  <si>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</si>
  <si>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</si>
  <si>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</si>
  <si>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</si>
  <si>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</si>
  <si>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</si>
  <si>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</si>
  <si>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</si>
  <si>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</si>
  <si>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</si>
  <si>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</si>
  <si>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</si>
  <si>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</si>
  <si>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</si>
  <si>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</si>
  <si>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</si>
  <si>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</si>
  <si>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</si>
  <si>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</si>
  <si>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</si>
  <si>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</si>
  <si>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</si>
  <si>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</si>
  <si>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</si>
  <si>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</si>
  <si>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</si>
  <si>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</si>
  <si>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</si>
  <si>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</si>
  <si>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</si>
  <si>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</si>
  <si>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</si>
  <si>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</si>
  <si>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</si>
  <si>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</si>
  <si>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</si>
  <si>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</si>
  <si>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</si>
  <si>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</si>
  <si>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</si>
  <si>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</si>
  <si>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</si>
  <si>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</si>
  <si>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</si>
  <si>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</si>
  <si>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</si>
  <si>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</si>
  <si>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</si>
  <si>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</si>
  <si>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</si>
  <si>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</si>
  <si>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</si>
  <si>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</si>
  <si>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</si>
  <si>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</si>
  <si>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</si>
  <si>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</si>
  <si>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</si>
  <si>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</si>
  <si>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</si>
  <si>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</si>
  <si>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</si>
  <si>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</si>
  <si>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</si>
  <si>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</si>
  <si>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</si>
  <si>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</si>
  <si>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</si>
  <si>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</si>
  <si>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</si>
  <si>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</si>
  <si>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</si>
  <si>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</si>
  <si>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</si>
  <si>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</si>
  <si>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</si>
  <si>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</si>
  <si>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</si>
  <si>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</si>
  <si>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</si>
  <si>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</si>
  <si>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</si>
  <si>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</si>
  <si>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</si>
  <si>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</si>
  <si>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</si>
  <si>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</si>
  <si>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</si>
  <si>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</si>
  <si>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</si>
  <si>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</si>
  <si>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</si>
  <si>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</si>
  <si>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</si>
  <si>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</si>
  <si>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</si>
  <si>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</si>
  <si>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</si>
  <si>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</si>
  <si>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</si>
  <si>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</si>
  <si>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</si>
  <si>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</si>
  <si>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</si>
  <si>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</si>
  <si>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</si>
  <si>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</si>
  <si>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</si>
  <si>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</si>
  <si>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</si>
  <si>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</si>
  <si>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</si>
  <si>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</si>
  <si>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</si>
  <si>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</si>
  <si>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</si>
  <si>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</si>
  <si>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</si>
  <si>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</si>
  <si>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</si>
  <si>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</si>
  <si>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</si>
  <si>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</si>
  <si>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</si>
  <si>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</si>
  <si>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</si>
  <si>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</si>
  <si>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</si>
  <si>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</si>
  <si>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</si>
  <si>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</si>
  <si>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</si>
  <si>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</si>
  <si>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</si>
  <si>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</si>
  <si>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</si>
  <si>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</si>
  <si>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</si>
  <si>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</si>
  <si>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</si>
  <si>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</si>
  <si>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</si>
  <si>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</si>
  <si>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</si>
  <si>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</si>
  <si>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</si>
  <si>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</si>
  <si>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</si>
  <si>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</si>
  <si>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</si>
  <si>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</si>
  <si>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</si>
  <si>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</si>
  <si>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</si>
  <si>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</si>
  <si>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</si>
  <si>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</si>
  <si>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</si>
  <si>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</si>
  <si>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</si>
  <si>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</si>
  <si>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</si>
  <si>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</si>
  <si>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</si>
  <si>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</si>
  <si>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</si>
  <si>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</si>
  <si>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</si>
  <si>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</si>
  <si>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</si>
  <si>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</si>
  <si>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</si>
  <si>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</si>
  <si>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</si>
  <si>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</si>
  <si>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</si>
  <si>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</si>
  <si>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</si>
  <si>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</si>
  <si>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</si>
  <si>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</si>
  <si>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</si>
  <si>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</si>
  <si>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</si>
  <si>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</si>
  <si>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</si>
  <si>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</si>
  <si>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</si>
  <si>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</si>
  <si>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</si>
  <si>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</si>
  <si>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</si>
  <si>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</si>
  <si>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</si>
  <si>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</si>
  <si>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</si>
  <si>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</si>
  <si>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</si>
  <si>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</si>
  <si>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</si>
  <si>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</si>
  <si>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</si>
  <si>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</si>
  <si>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</si>
  <si>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</si>
  <si>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</si>
  <si>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</si>
  <si>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</si>
  <si>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</si>
  <si>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</si>
  <si>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</si>
  <si>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</si>
  <si>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</si>
  <si>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</si>
  <si>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</si>
  <si>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</si>
  <si>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</si>
  <si>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</si>
  <si>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</si>
  <si>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</si>
  <si>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</si>
  <si>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</si>
  <si>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</si>
  <si>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</si>
  <si>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</si>
  <si>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</si>
  <si>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</si>
  <si>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</si>
  <si>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</si>
  <si>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</si>
  <si>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</si>
  <si>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</si>
  <si>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</si>
  <si>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</si>
  <si>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</si>
  <si>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</si>
  <si>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</si>
  <si>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</si>
  <si>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</si>
  <si>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</si>
  <si>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</si>
  <si>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</si>
  <si>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</si>
  <si>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</si>
  <si>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</si>
  <si>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</si>
  <si>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</si>
  <si>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</si>
  <si>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</si>
  <si>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</si>
  <si>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</si>
  <si>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</si>
  <si>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</si>
  <si>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</si>
  <si>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</si>
  <si>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</si>
  <si>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</si>
  <si>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</si>
  <si>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</si>
  <si>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</si>
  <si>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</si>
  <si>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</si>
  <si>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</si>
  <si>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</si>
  <si>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</si>
  <si>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</si>
  <si>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</si>
  <si>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</si>
  <si>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</si>
  <si>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</si>
  <si>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</si>
  <si>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</si>
  <si>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</si>
  <si>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</si>
  <si>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</si>
  <si>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</si>
  <si>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</si>
  <si>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</si>
  <si>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</si>
  <si>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</si>
  <si>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</si>
  <si>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</si>
  <si>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</si>
  <si>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</si>
  <si>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</si>
  <si>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</si>
  <si>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</si>
  <si>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</si>
  <si>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</si>
  <si>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</si>
  <si>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</si>
  <si>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</si>
  <si>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</si>
  <si>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</si>
  <si>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</si>
  <si>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</si>
  <si>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</si>
  <si>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</si>
  <si>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</si>
  <si>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</si>
  <si>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</si>
  <si>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</si>
  <si>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</si>
  <si>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</si>
  <si>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</si>
  <si>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</si>
  <si>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</si>
  <si>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</si>
  <si>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</si>
  <si>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</si>
  <si>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</si>
  <si>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</si>
  <si>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</si>
  <si>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</si>
  <si>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</si>
  <si>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</si>
  <si>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</si>
  <si>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</si>
  <si>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</si>
  <si>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</si>
  <si>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</si>
  <si>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</si>
  <si>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</si>
  <si>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</si>
  <si>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</si>
  <si>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</si>
  <si>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</si>
  <si>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</si>
  <si>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</si>
  <si>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</si>
  <si>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</si>
  <si>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</si>
  <si>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</si>
  <si>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</si>
  <si>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</si>
  <si>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</si>
  <si>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</si>
  <si>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</si>
  <si>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</si>
  <si>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</si>
  <si>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</si>
  <si>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</si>
  <si>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</si>
  <si>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</si>
  <si>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</si>
  <si>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</si>
  <si>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</si>
  <si>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</si>
  <si>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</si>
  <si>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</si>
  <si>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</si>
  <si>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</si>
  <si>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</si>
  <si>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</si>
  <si>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</si>
  <si>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</si>
  <si>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</si>
  <si>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</si>
  <si>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</si>
  <si>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</si>
  <si>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</si>
  <si>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</si>
  <si>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</si>
  <si>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</si>
  <si>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</si>
  <si>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</si>
  <si>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</si>
  <si>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</si>
  <si>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</si>
  <si>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</si>
  <si>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</si>
  <si>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</si>
  <si>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</si>
  <si>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</si>
  <si>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</si>
  <si>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</si>
  <si>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</si>
  <si>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</si>
  <si>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</si>
  <si>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</si>
  <si>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</si>
  <si>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</si>
  <si>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</si>
  <si>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</si>
  <si>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</si>
  <si>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</si>
  <si>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</si>
  <si>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</si>
  <si>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</si>
  <si>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</si>
  <si>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</si>
  <si>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</si>
  <si>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</si>
  <si>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</si>
  <si>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</si>
  <si>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</si>
  <si>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</si>
  <si>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</si>
  <si>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</si>
  <si>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</si>
  <si>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</si>
  <si>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</si>
  <si>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</si>
  <si>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</si>
  <si>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</si>
  <si>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</si>
  <si>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</si>
  <si>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</si>
  <si>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</si>
  <si>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</si>
  <si>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</si>
  <si>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</si>
  <si>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</si>
  <si>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</si>
  <si>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</si>
  <si>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</si>
  <si>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</si>
  <si>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</si>
  <si>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</si>
  <si>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</si>
  <si>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</si>
  <si>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</si>
  <si>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</si>
  <si>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</si>
  <si>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</si>
  <si>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</si>
  <si>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</si>
  <si>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</si>
  <si>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</si>
  <si>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</si>
  <si>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</si>
  <si>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</si>
  <si>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</si>
  <si>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</si>
  <si>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</si>
  <si>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</si>
  <si>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</si>
  <si>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</si>
  <si>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</si>
  <si>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</si>
  <si>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</si>
  <si>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</si>
  <si>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</si>
  <si>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</si>
  <si>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</si>
  <si>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</si>
  <si>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</si>
  <si>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</si>
  <si>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</si>
  <si>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</si>
  <si>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</si>
  <si>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</si>
  <si>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</si>
  <si>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</si>
  <si>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</si>
  <si>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</si>
  <si>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</si>
  <si>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</si>
  <si>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</si>
  <si>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</si>
  <si>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</si>
  <si>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</si>
  <si>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</si>
  <si>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</si>
  <si>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</si>
  <si>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</si>
  <si>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</si>
  <si>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</si>
  <si>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</si>
  <si>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</si>
  <si>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</si>
  <si>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</si>
  <si>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</si>
  <si>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</si>
  <si>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</si>
  <si>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</si>
  <si>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</si>
  <si>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</si>
  <si>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</si>
  <si>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</si>
  <si>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</si>
  <si>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</si>
  <si>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</si>
  <si>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</si>
  <si>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</si>
  <si>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</si>
  <si>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</si>
  <si>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</si>
  <si>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</si>
  <si>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</si>
  <si>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</si>
  <si>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</si>
  <si>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</si>
  <si>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</si>
  <si>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</si>
  <si>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</si>
  <si>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</si>
  <si>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</si>
  <si>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</si>
  <si>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</si>
  <si>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</si>
  <si>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</si>
  <si>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</si>
  <si>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</si>
  <si>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</si>
  <si>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</si>
  <si>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</si>
  <si>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</si>
  <si>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</si>
  <si>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</si>
  <si>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</si>
  <si>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</si>
  <si>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</si>
  <si>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</si>
  <si>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</si>
  <si>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</si>
  <si>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</si>
  <si>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</si>
  <si>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</si>
  <si>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</si>
  <si>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</si>
  <si>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</si>
  <si>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</si>
  <si>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</si>
  <si>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</si>
  <si>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</si>
  <si>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</si>
  <si>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</si>
  <si>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</si>
  <si>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</si>
  <si>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</si>
  <si>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</si>
  <si>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</si>
  <si>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</si>
  <si>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</si>
  <si>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</si>
  <si>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</si>
  <si>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</si>
  <si>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</si>
  <si>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</si>
  <si>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</si>
  <si>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</si>
  <si>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</si>
  <si>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</si>
  <si>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</si>
  <si>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</si>
  <si>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</si>
  <si>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</si>
  <si>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</si>
  <si>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</si>
  <si>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</si>
  <si>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</si>
  <si>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</si>
  <si>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</si>
  <si>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</si>
  <si>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</si>
  <si>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</si>
  <si>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</si>
  <si>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</si>
  <si>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</si>
  <si>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</si>
  <si>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</si>
  <si>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</si>
  <si>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</si>
  <si>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</si>
  <si>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</si>
  <si>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</si>
  <si>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</si>
  <si>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</si>
  <si>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</si>
  <si>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</si>
  <si>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</si>
  <si>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</si>
  <si>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</si>
  <si>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</si>
  <si>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</si>
  <si>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</si>
  <si>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</si>
  <si>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</si>
  <si>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</si>
  <si>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</si>
  <si>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</si>
  <si>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</si>
  <si>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</si>
  <si>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</si>
  <si>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</si>
  <si>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</si>
  <si>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</si>
  <si>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</si>
  <si>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</si>
  <si>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</si>
  <si>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</si>
  <si>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</si>
  <si>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</si>
  <si>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</si>
  <si>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</si>
  <si>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</si>
  <si>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</si>
  <si>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</si>
  <si>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</si>
  <si>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</si>
  <si>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</si>
  <si>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</si>
  <si>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</si>
  <si>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</si>
  <si>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</si>
  <si>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</si>
  <si>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</si>
  <si>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</si>
  <si>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</si>
  <si>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</si>
  <si>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</si>
  <si>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</si>
  <si>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</si>
  <si>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</si>
  <si>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</si>
  <si>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</si>
  <si>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</si>
  <si>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</si>
  <si>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</si>
  <si>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</si>
  <si>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</si>
  <si>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</si>
  <si>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</si>
  <si>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</si>
  <si>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</si>
  <si>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</si>
  <si>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</si>
  <si>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</si>
  <si>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</si>
  <si>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</si>
  <si>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</si>
  <si>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</si>
  <si>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</si>
  <si>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</si>
  <si>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</si>
  <si>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</si>
  <si>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</si>
  <si>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</si>
  <si>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</si>
  <si>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</si>
  <si>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</si>
  <si>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</si>
  <si>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</si>
  <si>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</si>
  <si>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</si>
  <si>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</si>
  <si>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</si>
  <si>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</si>
  <si>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</si>
  <si>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</si>
  <si>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</si>
  <si>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</si>
  <si>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</si>
  <si>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</si>
  <si>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</si>
  <si>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</si>
  <si>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</si>
  <si>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</si>
  <si>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</si>
  <si>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</si>
  <si>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</si>
  <si>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</si>
  <si>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</si>
  <si>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</si>
  <si>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</si>
  <si>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</si>
  <si>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</si>
  <si>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</si>
  <si>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</si>
  <si>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</si>
  <si>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</si>
  <si>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</si>
  <si>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</si>
  <si>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</si>
  <si>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</si>
  <si>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</si>
  <si>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</si>
  <si>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</si>
  <si>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</si>
  <si>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</si>
  <si>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</si>
  <si>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</si>
  <si>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</si>
  <si>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</si>
  <si>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</si>
  <si>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</si>
  <si>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</si>
  <si>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</si>
  <si>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</si>
  <si>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</si>
  <si>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</si>
  <si>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</si>
  <si>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</si>
  <si>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</si>
  <si>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</si>
  <si>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</si>
  <si>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</si>
  <si>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</si>
  <si>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</si>
  <si>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</si>
  <si>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</si>
  <si>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</si>
  <si>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</si>
  <si>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</si>
  <si>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</si>
  <si>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</si>
  <si>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</si>
  <si>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</si>
  <si>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</si>
  <si>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</si>
  <si>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</si>
  <si>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</si>
  <si>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</si>
  <si>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</si>
  <si>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</si>
  <si>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</si>
  <si>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</si>
  <si>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</si>
  <si>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</si>
  <si>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</si>
  <si>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</si>
  <si>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</si>
  <si>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</si>
  <si>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</si>
  <si>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</si>
  <si>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</si>
  <si>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</si>
  <si>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</si>
  <si>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</si>
  <si>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</si>
  <si>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</si>
  <si>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</si>
  <si>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</si>
  <si>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</si>
  <si>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</si>
  <si>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</si>
  <si>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</si>
  <si>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</si>
  <si>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</si>
  <si>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</si>
  <si>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</si>
  <si>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</si>
  <si>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</si>
  <si>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</si>
  <si>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</si>
  <si>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</si>
  <si>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</si>
  <si>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</si>
  <si>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</si>
  <si>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</si>
  <si>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</si>
  <si>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</si>
  <si>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</si>
  <si>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</si>
  <si>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</si>
  <si>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</si>
  <si>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</si>
  <si>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</si>
  <si>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</si>
  <si>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</si>
  <si>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</si>
  <si>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</si>
  <si>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</si>
  <si>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</si>
  <si>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</si>
  <si>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</si>
  <si>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</si>
  <si>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</si>
  <si>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</si>
  <si>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</si>
  <si>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</si>
  <si>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</si>
  <si>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</si>
  <si>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</si>
  <si>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</si>
  <si>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</si>
  <si>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</si>
  <si>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</si>
  <si>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</si>
  <si>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</si>
  <si>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</si>
  <si>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</si>
  <si>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</si>
  <si>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</si>
  <si>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</si>
  <si>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</si>
  <si>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</si>
  <si>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</si>
  <si>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</si>
  <si>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</si>
  <si>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</si>
  <si>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</si>
  <si>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</si>
  <si>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</si>
  <si>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</si>
  <si>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</si>
  <si>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</si>
  <si>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</si>
  <si>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</si>
  <si>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</si>
  <si>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</si>
  <si>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</si>
  <si>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</si>
  <si>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</si>
  <si>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</si>
  <si>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</si>
  <si>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</si>
  <si>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</si>
  <si>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</si>
  <si>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</si>
  <si>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</si>
  <si>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</si>
  <si>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</si>
  <si>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</si>
  <si>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</si>
  <si>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</si>
  <si>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</si>
  <si>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</si>
  <si>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</si>
  <si>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</si>
  <si>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</si>
  <si>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</si>
  <si>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</si>
  <si>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</si>
  <si>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</si>
  <si>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</si>
  <si>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</si>
  <si>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</si>
  <si>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</si>
  <si>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</si>
  <si>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</si>
  <si>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</si>
  <si>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</si>
  <si>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</si>
  <si>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</si>
  <si>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</si>
  <si>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</si>
  <si>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</si>
  <si>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</si>
  <si>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</si>
  <si>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</si>
  <si>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</si>
  <si>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</si>
  <si>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</si>
  <si>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</si>
  <si>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</si>
  <si>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</si>
  <si>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</si>
  <si>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</si>
  <si>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</si>
  <si>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</si>
  <si>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</si>
  <si>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</si>
  <si>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</si>
  <si>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</si>
  <si>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</si>
  <si>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</si>
  <si>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</si>
  <si>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</si>
  <si>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</si>
  <si>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</si>
  <si>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</si>
  <si>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</si>
  <si>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</si>
  <si>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</si>
  <si>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</si>
  <si>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</si>
  <si>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</si>
  <si>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</si>
  <si>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</si>
  <si>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</si>
  <si>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</si>
  <si>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</si>
  <si>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</si>
  <si>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</si>
  <si>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</si>
  <si>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</si>
  <si>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</si>
  <si>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</si>
  <si>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</si>
  <si>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</si>
  <si>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</si>
  <si>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</si>
  <si>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</si>
  <si>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</si>
  <si>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</si>
  <si>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</si>
  <si>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</si>
  <si>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</si>
  <si>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</si>
  <si>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</si>
  <si>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</si>
  <si>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</si>
  <si>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</si>
  <si>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</si>
  <si>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</si>
  <si>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</si>
  <si>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</si>
  <si>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</si>
  <si>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</si>
  <si>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</si>
  <si>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</si>
  <si>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</si>
  <si>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</si>
  <si>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</si>
  <si>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</si>
  <si>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</si>
  <si>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</si>
  <si>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</si>
  <si>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</si>
  <si>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</si>
  <si>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</si>
  <si>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</si>
  <si>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</si>
  <si>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</si>
  <si>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</si>
  <si>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</si>
  <si>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</si>
  <si>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</si>
  <si>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</si>
  <si>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</si>
  <si>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</si>
  <si>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</si>
  <si>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</si>
  <si>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</si>
  <si>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</si>
  <si>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</si>
  <si>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</si>
  <si>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</si>
  <si>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</si>
  <si>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</si>
  <si>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</si>
  <si>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</si>
  <si>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</si>
  <si>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</si>
  <si>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</si>
  <si>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</si>
  <si>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</si>
  <si>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</si>
  <si>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</si>
  <si>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</si>
  <si>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</si>
  <si>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</si>
  <si>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</si>
  <si>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</si>
  <si>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</si>
  <si>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</si>
  <si>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</si>
  <si>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</si>
  <si>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</si>
  <si>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</si>
  <si>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</si>
  <si>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</si>
  <si>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</si>
  <si>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</si>
  <si>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</si>
  <si>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</si>
  <si>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</si>
  <si>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</si>
  <si>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</si>
  <si>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</si>
  <si>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</si>
  <si>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</si>
  <si>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</si>
  <si>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</si>
  <si>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</si>
  <si>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</si>
  <si>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</si>
  <si>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</si>
  <si>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</si>
  <si>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</si>
  <si>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</si>
  <si>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</si>
  <si>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</si>
  <si>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</si>
  <si>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</si>
  <si>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</si>
  <si>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</si>
  <si>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</si>
  <si>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</si>
  <si>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</si>
  <si>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</si>
  <si>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</si>
  <si>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</si>
  <si>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</si>
  <si>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</si>
  <si>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</si>
  <si>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</si>
  <si>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</si>
  <si>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</si>
  <si>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</si>
  <si>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</si>
  <si>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</si>
  <si>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</si>
  <si>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</si>
  <si>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</si>
  <si>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</si>
  <si>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</si>
  <si>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</si>
  <si>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</si>
  <si>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</si>
  <si>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</si>
  <si>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</si>
  <si>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</si>
  <si>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</si>
  <si>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</si>
  <si>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</si>
  <si>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</si>
  <si>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</si>
  <si>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</si>
  <si>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</si>
  <si>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</si>
  <si>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</si>
  <si>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</si>
  <si>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</si>
  <si>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</si>
  <si>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</si>
  <si>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</si>
  <si>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</si>
  <si>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</si>
  <si>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</si>
  <si>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</si>
  <si>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</si>
  <si>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</si>
  <si>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</si>
  <si>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</si>
  <si>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</si>
  <si>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</si>
  <si>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</si>
  <si>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</si>
  <si>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</si>
  <si>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</si>
  <si>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</si>
  <si>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</si>
  <si>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</si>
  <si>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</si>
  <si>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</si>
  <si>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</si>
  <si>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</si>
  <si>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</si>
  <si>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</si>
  <si>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</si>
  <si>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</si>
  <si>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</si>
  <si>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</si>
  <si>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</si>
  <si>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</si>
  <si>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</si>
  <si>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</si>
  <si>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</si>
  <si>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</si>
  <si>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</si>
  <si>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</si>
  <si>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</si>
  <si>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</si>
  <si>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</si>
  <si>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</si>
  <si>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</si>
  <si>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</si>
  <si>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</si>
  <si>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</si>
  <si>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</si>
  <si>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</si>
  <si>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</si>
  <si>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</si>
  <si>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</si>
  <si>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</si>
  <si>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</si>
  <si>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</si>
  <si>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</si>
  <si>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</si>
  <si>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</si>
  <si>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</si>
  <si>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</si>
  <si>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</si>
  <si>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</si>
  <si>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</si>
  <si>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</si>
  <si>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</si>
  <si>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</si>
  <si>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</si>
  <si>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</si>
  <si>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</si>
  <si>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</si>
  <si>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</si>
  <si>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</si>
  <si>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</si>
  <si>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</si>
  <si>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</si>
  <si>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</si>
  <si>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</si>
  <si>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</si>
  <si>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</si>
  <si>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</si>
  <si>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</si>
  <si>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</si>
  <si>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</si>
  <si>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</si>
  <si>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</si>
  <si>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</si>
  <si>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</si>
  <si>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</si>
  <si>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</si>
  <si>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</si>
  <si>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</si>
  <si>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</si>
  <si>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</si>
  <si>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</si>
  <si>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</si>
  <si>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</si>
  <si>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</si>
  <si>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</si>
  <si>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</si>
  <si>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</si>
  <si>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</si>
  <si>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</si>
  <si>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</si>
  <si>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</si>
  <si>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</si>
  <si>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</si>
  <si>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</si>
  <si>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</si>
  <si>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</si>
  <si>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</si>
  <si>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</si>
  <si>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</si>
  <si>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</si>
  <si>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</si>
  <si>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</si>
  <si>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</si>
  <si>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</si>
  <si>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</si>
  <si>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</si>
  <si>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</si>
  <si>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</si>
  <si>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</si>
  <si>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</si>
  <si>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</si>
  <si>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</si>
  <si>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</si>
  <si>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</si>
  <si>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</si>
  <si>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</si>
  <si>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</si>
  <si>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</si>
  <si>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</si>
  <si>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</si>
  <si>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</si>
  <si>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</si>
  <si>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</si>
  <si>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</si>
  <si>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</si>
  <si>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</si>
  <si>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</si>
  <si>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</si>
  <si>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</si>
  <si>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</si>
  <si>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</si>
  <si>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</si>
  <si>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</si>
  <si>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</si>
  <si>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</si>
  <si>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</si>
  <si>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</si>
  <si>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</si>
  <si>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</si>
  <si>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</si>
  <si>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</si>
  <si>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</si>
  <si>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</si>
  <si>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</si>
  <si>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</si>
  <si>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</si>
  <si>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</si>
  <si>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</si>
  <si>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</si>
  <si>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</si>
  <si>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</si>
  <si>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</si>
  <si>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</si>
  <si>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</si>
  <si>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</si>
  <si>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</si>
  <si>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</si>
  <si>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</si>
  <si>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</si>
  <si>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</si>
  <si>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</si>
  <si>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</si>
  <si>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</si>
  <si>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</si>
  <si>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</si>
  <si>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</si>
  <si>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</si>
  <si>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</si>
  <si>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</si>
  <si>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</si>
  <si>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</si>
  <si>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</si>
  <si>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</si>
  <si>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</si>
  <si>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</si>
  <si>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</si>
  <si>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</si>
  <si>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</si>
  <si>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</si>
  <si>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</si>
  <si>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</si>
  <si>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</si>
  <si>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</si>
  <si>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</si>
  <si>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</si>
  <si>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</si>
  <si>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</si>
  <si>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</si>
  <si>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</si>
  <si>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</si>
  <si>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</si>
  <si>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</si>
  <si>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</si>
  <si>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</si>
  <si>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</si>
  <si>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</si>
  <si>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</si>
  <si>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</si>
  <si>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</si>
  <si>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</si>
  <si>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</si>
  <si>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</si>
  <si>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</si>
  <si>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</si>
  <si>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</si>
  <si>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</si>
  <si>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</si>
  <si>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</si>
  <si>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</si>
  <si>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</si>
  <si>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</si>
  <si>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</si>
  <si>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</si>
  <si>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</si>
  <si>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</si>
  <si>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</si>
  <si>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</si>
  <si>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</si>
  <si>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</si>
  <si>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</si>
  <si>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</si>
  <si>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</si>
  <si>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</si>
  <si>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</si>
  <si>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</si>
  <si>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</si>
  <si>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</si>
  <si>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</si>
  <si>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</si>
  <si>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</si>
  <si>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</si>
  <si>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</si>
  <si>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</si>
  <si>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</si>
  <si>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</si>
  <si>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</si>
  <si>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</si>
  <si>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</si>
  <si>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</si>
  <si>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</si>
  <si>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</si>
  <si>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</si>
  <si>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</si>
  <si>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</si>
  <si>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</si>
  <si>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</si>
  <si>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</si>
  <si>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</si>
  <si>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</si>
  <si>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</si>
  <si>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</si>
  <si>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</si>
  <si>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</si>
  <si>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</si>
  <si>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</si>
  <si>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</si>
  <si>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</si>
  <si>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</si>
  <si>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</si>
  <si>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</si>
  <si>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</si>
  <si>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</si>
  <si>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</si>
  <si>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</si>
  <si>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</si>
  <si>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</si>
  <si>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</si>
  <si>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</si>
  <si>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</si>
  <si>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</si>
  <si>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</si>
  <si>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</si>
  <si>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</si>
  <si>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</si>
  <si>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</si>
  <si>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</si>
  <si>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</si>
  <si>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</si>
  <si>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</si>
  <si>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</si>
  <si>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</si>
  <si>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</si>
  <si>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</si>
  <si>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</si>
  <si>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</si>
  <si>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</si>
  <si>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</si>
  <si>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</si>
  <si>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</si>
  <si>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</si>
  <si>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</si>
  <si>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</si>
  <si>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</si>
  <si>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</si>
  <si>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</si>
  <si>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</si>
  <si>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</si>
  <si>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</si>
  <si>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</si>
  <si>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</si>
  <si>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</si>
  <si>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</si>
  <si>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</si>
  <si>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</si>
  <si>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</si>
  <si>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</si>
  <si>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</si>
  <si>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</si>
  <si>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</si>
  <si>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</si>
  <si>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</si>
  <si>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</si>
  <si>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</si>
  <si>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</si>
  <si>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</si>
  <si>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</si>
  <si>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</si>
  <si>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</si>
  <si>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</si>
  <si>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</si>
  <si>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</si>
  <si>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</si>
  <si>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</si>
  <si>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</si>
  <si>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</si>
  <si>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</si>
  <si>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</si>
  <si>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</si>
  <si>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</si>
  <si>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</si>
  <si>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</si>
  <si>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</si>
  <si>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</si>
  <si>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</si>
  <si>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</si>
  <si>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</si>
  <si>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</si>
  <si>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</si>
  <si>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</si>
  <si>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</si>
  <si>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</si>
  <si>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</si>
  <si>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</si>
  <si>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</si>
  <si>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</si>
  <si>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</si>
  <si>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</si>
  <si>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</si>
  <si>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</si>
  <si>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</si>
  <si>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</si>
  <si>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</si>
  <si>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</si>
  <si>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</si>
  <si>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</si>
  <si>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</si>
  <si>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</si>
  <si>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</si>
  <si>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</si>
  <si>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</si>
  <si>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</si>
  <si>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</si>
  <si>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</si>
  <si>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</si>
  <si>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</si>
  <si>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</si>
  <si>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</si>
  <si>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</si>
  <si>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</si>
  <si>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</si>
  <si>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</si>
  <si>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</si>
  <si>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</si>
  <si>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</si>
  <si>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</si>
  <si>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</si>
  <si>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</si>
  <si>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</si>
  <si>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</si>
  <si>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</si>
  <si>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</si>
  <si>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</si>
  <si>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</si>
  <si>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</si>
  <si>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</si>
  <si>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</si>
  <si>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</si>
  <si>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</si>
  <si>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</si>
  <si>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</si>
  <si>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</si>
  <si>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</si>
  <si>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</si>
  <si>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</si>
  <si>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</si>
  <si>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</si>
  <si>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</si>
  <si>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</si>
  <si>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</si>
  <si>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</si>
  <si>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</si>
  <si>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</si>
  <si>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</si>
  <si>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</si>
  <si>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</si>
  <si>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</si>
  <si>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</si>
  <si>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</si>
  <si>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</si>
  <si>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</si>
  <si>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</si>
  <si>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</si>
  <si>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</si>
  <si>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</si>
  <si>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</si>
  <si>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</si>
  <si>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</si>
  <si>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</si>
  <si>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</si>
  <si>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</si>
  <si>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</si>
  <si>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</si>
  <si>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</si>
  <si>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</si>
  <si>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</si>
  <si>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</si>
  <si>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</si>
  <si>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</si>
  <si>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</si>
  <si>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</si>
  <si>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</si>
  <si>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</si>
  <si>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</si>
  <si>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</si>
  <si>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</si>
  <si>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</si>
  <si>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</si>
  <si>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</si>
  <si>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</si>
  <si>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</si>
  <si>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</si>
  <si>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</si>
  <si>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</si>
  <si>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</si>
  <si>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</si>
  <si>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</si>
  <si>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</si>
  <si>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</si>
  <si>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</si>
  <si>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</si>
  <si>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</si>
  <si>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</si>
  <si>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</si>
  <si>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</si>
  <si>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</si>
  <si>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</si>
  <si>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</si>
  <si>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</si>
  <si>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</si>
  <si>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</si>
  <si>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</si>
  <si>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</si>
  <si>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</si>
  <si>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</si>
  <si>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</si>
  <si>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</si>
  <si>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</si>
  <si>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</si>
  <si>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</si>
  <si>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</si>
  <si>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</si>
  <si>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</si>
  <si>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</si>
  <si>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</si>
  <si>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</si>
  <si>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</si>
  <si>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</si>
  <si>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</si>
  <si>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</si>
  <si>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</si>
  <si>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</si>
  <si>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</si>
  <si>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</si>
  <si>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</si>
  <si>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</si>
  <si>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</si>
  <si>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</si>
  <si>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</si>
  <si>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</si>
  <si>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</si>
  <si>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</si>
  <si>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</si>
  <si>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</si>
  <si>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</si>
  <si>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</si>
  <si>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</si>
  <si>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</si>
  <si>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</si>
  <si>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</si>
  <si>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</si>
  <si>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</si>
  <si>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</si>
  <si>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</si>
  <si>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</si>
  <si>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</si>
  <si>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</si>
  <si>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</si>
  <si>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</si>
  <si>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</si>
  <si>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</si>
  <si>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</si>
  <si>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</si>
  <si>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</si>
  <si>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</si>
  <si>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</si>
  <si>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</si>
  <si>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</si>
  <si>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</si>
  <si>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</si>
  <si>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</si>
  <si>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</si>
  <si>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</si>
  <si>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</si>
  <si>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</si>
  <si>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</si>
  <si>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</si>
  <si>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</si>
  <si>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</si>
  <si>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</si>
  <si>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</si>
  <si>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</si>
  <si>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</si>
  <si>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</si>
  <si>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</si>
  <si>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</si>
  <si>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</si>
  <si>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</si>
  <si>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</si>
  <si>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</si>
  <si>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</si>
  <si>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</si>
  <si>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</si>
  <si>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</si>
  <si>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</si>
  <si>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</si>
  <si>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</si>
  <si>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</si>
  <si>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</si>
  <si>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</si>
  <si>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</si>
  <si>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</si>
  <si>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</si>
  <si>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</si>
  <si>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</si>
  <si>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</si>
  <si>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</si>
  <si>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</si>
  <si>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</si>
  <si>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</si>
  <si>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</si>
  <si>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</si>
  <si>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</si>
  <si>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</si>
  <si>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</si>
  <si>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</si>
  <si>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</si>
  <si>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</si>
  <si>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</si>
  <si>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</si>
  <si>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</si>
  <si>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</si>
  <si>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</si>
  <si>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</si>
  <si>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</si>
  <si>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</si>
  <si>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</si>
  <si>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</si>
  <si>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</si>
  <si>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</si>
  <si>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</si>
  <si>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</si>
  <si>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</si>
  <si>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</si>
  <si>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</si>
  <si>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</si>
  <si>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</si>
  <si>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</si>
  <si>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</si>
  <si>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</si>
  <si>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</si>
  <si>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</si>
  <si>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</si>
  <si>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</si>
  <si>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</si>
  <si>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</si>
  <si>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</si>
  <si>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</si>
  <si>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ETA 90 min</t>
  </si>
  <si>
    <t xml:space="preserve">PCM-20251116-00001074
</t>
  </si>
  <si>
    <t>muz0144</t>
  </si>
  <si>
    <t>60 min</t>
  </si>
  <si>
    <t>NO PCM</t>
  </si>
  <si>
    <t>down again at 2025-11-16 12:29:36 
// ETA 50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</si>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</sst>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314.59029189814464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0.45555810185032897</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45977.538717824071</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45977.538717824071</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45977.538717824071</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45977.538717824071</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45977.538717824071</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45977.538717824071</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45977.538717824071</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45977.538717824071</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45977.538717824071</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45977.538717824071</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45977.538717824071</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45977.538717824071</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45977.538717824071</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45977.538717824071</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45977.538717824071</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45977.538717824071</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45977.538717824071</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45977.538717824071</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45977.538717824071</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45977.538717824071</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45977.538717824071</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45977.538717824071</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45977.538717824071</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45977.538717824071</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45977.538717824071</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45977.538717824071</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45977.538717824071</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45977.538717824071</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45977.538717824071</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45977.538717824071</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45977.538717824071</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45977.538717824071</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45977.538717824071</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45977.538717824071</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45977.538717824071</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45977.538717824071</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45977.538717824071</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45977.538717824071</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45977.538717824071</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45977.538717824071</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45977.538717824071</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45977.538717824071</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45977.538717708332</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45977.538717708332</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45977.538717708332</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45977.538717708332</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45977.538717824071</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45977.538717824071</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45977.538717824071</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45977.538717824071</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45977.538717824071</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45977.538717824071</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45977.538717824071</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45977.538717824071</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45977.538717824071</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45977.538717824071</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45977.538717824071</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45977.538717824071</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45977.538717824071</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45977.538717824071</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45977.538717824071</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45977.538717824071</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45977.538717824071</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45977.538717824071</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45977.538717824071</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45977.538717824071</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45977.538717824071</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45977.538717824071</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45977.538717824071</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45977.538717824071</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45977.538717824071</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45977.538717824071</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45977.538717824071</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45977.538717824071</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45977.538717824071</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45977.538717824071</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2"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152.53887986110931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1.1023751157408697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0.51979409722116543</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8.9632060182339046E-2</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7.1345023148751352E-2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39118</v>
      </c>
      <c r="B8" s="18" t="str">
        <f>IFERROR(VLOOKUP(D8,DB!A:K,11,0),"")</f>
        <v>R2</v>
      </c>
      <c r="C8" s="18">
        <v>5</v>
      </c>
      <c r="D8" s="18" t="s">
        <v>24920</v>
      </c>
      <c r="E8" s="103" t="s">
        <v>39024</v>
      </c>
      <c r="F8" s="104">
        <v>45977.495659722219</v>
      </c>
      <c r="G8" s="105">
        <f ca="1">IFERROR(NOW()-F8,"-")</f>
        <v>4.305798611312639E-2</v>
      </c>
      <c r="H8" s="104">
        <v>45977.489745370367</v>
      </c>
      <c r="I8" s="18" t="str">
        <f>IFERROR(VLOOKUP(D8,DB!A:F,6,0),"")</f>
        <v>Generator-SG</v>
      </c>
      <c r="J8" s="18" t="str">
        <f>IFERROR(VLOOKUP(D8,DB!A:G,7,0),"")</f>
        <v>Vandalized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50" t="s">
        <v>39120</v>
      </c>
      <c r="B9" s="18" t="str">
        <f>IFERROR(VLOOKUP(D9,DB!A:K,11,0),"")</f>
        <v>R2</v>
      </c>
      <c r="C9" s="18">
        <v>1</v>
      </c>
      <c r="D9" s="18" t="s">
        <v>39121</v>
      </c>
      <c r="E9" s="103" t="s">
        <v>39021</v>
      </c>
      <c r="F9" s="104">
        <v>45977.50271990741</v>
      </c>
      <c r="G9" s="105">
        <f ca="1">IFERROR(NOW()-F9,"-")</f>
        <v>3.5997800921904854E-2</v>
      </c>
      <c r="H9" s="104">
        <v>45977.494930555556</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45977.538717708332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45977.538717708332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45977.538717708332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45977.538717708332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45977.538717708332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45977.538717708332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45977.538717708332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45977.538717708332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0"/>
      <c r="B18" s="121" t="str">
        <f>IFERROR(VLOOKUP(D18,DB!A:K,11,0),"")</f>
        <v/>
      </c>
      <c r="C18" s="121"/>
      <c r="D18" s="121"/>
      <c r="E18" s="122"/>
      <c r="F18" s="123"/>
      <c r="G18" s="124">
        <f ca="1">IFERROR(NOW()-F18,"-")</f>
        <v>45977.538717708332</v>
      </c>
      <c r="H18" s="123"/>
      <c r="I18" s="121" t="str">
        <f>IFERROR(VLOOKUP(D18,DB!A:F,6,0),"")</f>
        <v/>
      </c>
      <c r="J18" s="121" t="str">
        <f>IFERROR(VLOOKUP(D18,DB!A:G,7,0),"")</f>
        <v/>
      </c>
      <c r="K18" s="125"/>
      <c r="L18" s="121" t="str">
        <f>IFERROR(VLOOKUP(D18,DB!A:I,9,0),"")</f>
        <v/>
      </c>
      <c r="M18" s="121"/>
      <c r="N18" s="121"/>
      <c r="O18" s="121"/>
      <c r="P18" s="121"/>
      <c r="Q18" s="121"/>
      <c r="R18" s="121"/>
      <c r="S18" s="121"/>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121"/>
      <c r="BH18" s="121"/>
      <c r="BI18" s="121"/>
      <c r="BJ18" s="121"/>
      <c r="BK18" s="121"/>
      <c r="BL18" s="121"/>
      <c r="BM18" s="121"/>
      <c r="BN18" s="121"/>
      <c r="BO18" s="121"/>
      <c r="BP18" s="121"/>
      <c r="BQ18" s="121"/>
      <c r="BR18" s="121"/>
      <c r="BS18" s="121"/>
      <c r="BT18" s="121"/>
      <c r="BU18" s="121"/>
      <c r="BV18" s="121"/>
      <c r="BW18" s="121"/>
      <c r="BX18" s="121"/>
      <c r="BY18" s="121"/>
      <c r="BZ18" s="121"/>
      <c r="CA18" s="121"/>
      <c r="CB18" s="121"/>
      <c r="CC18" s="121"/>
      <c r="CD18" s="121"/>
      <c r="CE18" s="121"/>
      <c r="CF18" s="121"/>
      <c r="CG18" s="121"/>
      <c r="CH18" s="121"/>
      <c r="CI18" s="121"/>
      <c r="CJ18" s="126"/>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39123</v>
      </c>
      <c r="B2" s="61" t="str">
        <f>IFERROR(VLOOKUP(D2,DB!A:K,11,0),"")</f>
        <v>R3</v>
      </c>
      <c r="C2" s="18">
        <v>1</v>
      </c>
      <c r="D2" s="18" t="s">
        <v>15609</v>
      </c>
      <c r="E2" s="18"/>
      <c r="F2" s="20"/>
      <c r="G2" s="21">
        <f t="shared" ref="G2:G20" ca="1" si="0">IFERROR(NOW()-F2,"-")</f>
        <v>45977.538717824071</v>
      </c>
      <c r="H2" s="22">
        <v>45977.520555555559</v>
      </c>
      <c r="I2" s="19" t="str">
        <f>IFERROR(VLOOKUP(D2,DB!A:F,6,0),"")</f>
        <v>SCECO</v>
      </c>
      <c r="J2" s="18" t="str">
        <f>IFERROR(VLOOKUP(D2,DB!A:G,7,0),"")</f>
        <v>Dead</v>
      </c>
      <c r="K2" s="45" t="s">
        <v>39124</v>
      </c>
      <c r="L2" s="23" t="str">
        <f>IFERROR(VLOOKUP(D2,DB!A:I,9,0),"")</f>
        <v>Latis</v>
      </c>
    </row>
    <row r="3" spans="1:13" ht="15" customHeight="1">
      <c r="A3" s="19"/>
      <c r="B3" s="61" t="str">
        <f>IFERROR(VLOOKUP(D3,DB!A:K,11,0),"")</f>
        <v/>
      </c>
      <c r="C3" s="18"/>
      <c r="D3" s="18"/>
      <c r="E3" s="18"/>
      <c r="F3" s="20"/>
      <c r="G3" s="21">
        <f t="shared" ca="1" si="0"/>
        <v>45977.538717824071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45977.538717824071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45977.538717824071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45977.538717824071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45977.538717824071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45977.538717824071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45977.538717824071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45977.538717824071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45977.538717824071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45977.538717824071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45977.538717824071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45977.538717824071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45977.538717824071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45977.538717824071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45977.538717824071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45977.538717824071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45977.538717824071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45977.538717824071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45977.538717824071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45977.538717824071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45977.538717824071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45977.538717824071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45977.538717824071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45977.538717824071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45977.538717824071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45977.538717824071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45977.538717824071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45977.538717824071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45977.538717824071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45977.538717824071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45977.538717824071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45977.538717824071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45977.538717824071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45977.538717824071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45977.538717824071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45977.538717824071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45977.538717824071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45977.538717824071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45977.538717824071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45977.538717824071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45977.538717824071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45977.538717824071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45977.538717824071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45977.538717824071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45977.538717824071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45977.538717824071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45977.538717824071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45977.538717824071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45977.538717824071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45977.538717824071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45977.538717824071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45977.538717824071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45977.538717824071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45977.538717824071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45977.538717824071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45977.538717824071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45977.538717824071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45977.538717824071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45977.538717824071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45977.538717824071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45977.538717824071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45977.538717824071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45977.538717824071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45977.538717824071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45977.538717824071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45977.538717824071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45977.538717824071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45977.538717824071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45977.538717824071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45977.538717824071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45977.538717824071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45977.538717824071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45977.538717824071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45977.538717824071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45977.538717824071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45977.538717824071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45977.538717824071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45977.538717824071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45977.538717824071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45977.538717824071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45977.538717824071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45977.538717824071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45977.538717824071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45977.538717824071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45977.538717824071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45977.538717824071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45977.538717824071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45977.538717824071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45977.538717824071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45977.538717824071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45977.538717824071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45977.538717824071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45977.538717824071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45977.538717824071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45977.538717824071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45977.538717824071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45977.538717824071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45977.538717824071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45977.538717824071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45977.538717824071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45977.538717824071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45977.538717824071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45977.538717824071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45977.538717824071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45977.538717824071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45977.538717824071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45977.538717824071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45977.538717824071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45977.538717824071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45977.538717824071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45977.538717824071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45977.538717824071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45977.538717824071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45977.538717824071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45977.538717824071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45977.538717824071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45977.538717824071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45977.538717824071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45977.538717824071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45977.538717824071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45977.538717824071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45977.538717824071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45977.538717824071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45977.538717824071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45977.538717824071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45977.538717824071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45977.538717824071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45977.538717824071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45977.538717824071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45977.538717824071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45977.538717824071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45977.538717824071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45977.538717824071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45977.538717824071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45977.538717824071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45977.538717824071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45977.538717824071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45977.538717824071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45977.538717824071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45977.538717824071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45977.538717824071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45977.538717824071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45977.538717824071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45977.538717824071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45977.538717824071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45977.538717824071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45977.538717824071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45977.538717824071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45977.538717824071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45977.538717824071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45977.538717824071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45977.538717824071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45977.538717824071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45977.538717824071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45977.538717824071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45977.538717824071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45977.538717824071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45977.538717824071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45977.538717824071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45977.538717824071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45977.538717824071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45977.538717824071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45977.538717824071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45977.538717824071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45977.538717824071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45977.538717824071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45977.538717824071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45977.538717824071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45977.538717824071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45977.538717824071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45977.538717824071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45977.538717824071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45977.538717824071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45977.538717824071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45977.538717824071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45977.538717824071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45977.538717824071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45977.538717824071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45977.538717824071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45977.538717824071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45977.538717824071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45977.538717824071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45977.538717824071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45977.538717824071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45977.538717824071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45977.538717824071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45977.538717824071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45977.538717824071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45977.538717824071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45977.538717824071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45977.538717824071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45977.538717824071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45977.538717824071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45977.538717824071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45977.538717824071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45977.538717824071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45977.538717824071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45977.538717824071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45977.538717824071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45977.538717824071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45977.538717824071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45977.538717824071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45977.538717824071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45977.538717824071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45977.538717824071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45977.538717824071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45977.538717824071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45977.538717824071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45977.538717824071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45977.538717824071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45977.538717824071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45977.538717824071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45977.538717824071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45977.538717824071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45977.538717824071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45977.538717824071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45977.538717824071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45977.538717824071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45977.538717824071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45977.538717824071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45977.538717824071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45977.538717824071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45977.538717824071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45977.538717824071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45977.538717824071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45977.538717824071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45977.538717824071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45977.538717824071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45977.538717824071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45977.538717824071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45977.538717824071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45977.538717824071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45977.538717824071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45977.538717824071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45977.538717824071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45977.538717824071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45977.538717824071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45977.538717824071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45977.538717824071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45977.538717824071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45977.538717824071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45977.538717824071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45977.538717824071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45977.538717824071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45977.538717824071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45977.538717824071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45977.538717824071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45977.538717824071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45977.538717824071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45977.538717824071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45977.538717824071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45977.538717824071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45977.538717824071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45977.538717824071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45977.538717824071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45977.538717824071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45977.538717824071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45977.538717824071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45977.538717824071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45977.538717824071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45977.538717824071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45977.538717824071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45977.538717824071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45977.538717824071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45977.538717824071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45977.538717824071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45977.538717824071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45977.538717824071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45977.538717824071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45977.538717824071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45977.538717824071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45977.538717824071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45977.538717824071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45977.538717824071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45977.538717824071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45977.538717824071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45977.538717824071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45977.538717824071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45977.538717824071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45977.538717824071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45977.538717824071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45977.538717824071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45977.538717824071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45977.538717824071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45977.538717824071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45977.538717824071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45977.538717824071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45977.538717824071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45977.538717824071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45977.538717824071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45977.538717824071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45977.538717824071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45977.538717824071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45977.538717824071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45977.538717824071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45977.538717824071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45977.538717824071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45977.538717824071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45977.538717824071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45977.538717824071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45977.538717824071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45977.538717824071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45977.538717824071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45977.538717824071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45977.538717824071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45977.538717824071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45977.538717824071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45977.538717824071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45977.538717824071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45977.538717824071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45977.538717824071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45977.538717824071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45977.538717824071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45977.538717824071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45977.538717824071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45977.538717824071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45977.538717824071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45977.538717824071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45977.538717824071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45977.538717824071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45977.538717824071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45977.538717824071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45977.538717824071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45977.538717824071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45977.538717824071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45977.538717824071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45977.538717824071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45977.538717824071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45977.538717824071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45977.538717824071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45977.538717824071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45977.538717824071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45977.538717824071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45977.538717824071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45977.538717824071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45977.538717824071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45977.538717824071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45977.538717824071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45977.538717824071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45977.538717824071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45977.538717824071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45977.538717824071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45977.538717824071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45977.538717824071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45977.538717824071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45977.538717824071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45977.538717824071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45977.538717824071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45977.538717824071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45977.538717824071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45977.538717824071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45977.538717824071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45977.538717824071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45977.538717824071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45977.538717824071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45977.538717824071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45977.538717824071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45977.538717824071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45977.538717824071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45977.538717824071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45977.538717824071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45977.538717824071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45977.538717824071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45977.538717824071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45977.538717824071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45977.538717824071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45977.538717824071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45977.538717824071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45977.538717824071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45977.538717824071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45977.538717824071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45977.538717824071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45977.538717824071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45977.538717824071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45977.538717824071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45977.538717824071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45977.538717824071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45977.538717824071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45977.538717824071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45977.538717824071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45977.538717824071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45977.538717824071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45977.538717824071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45977.538717824071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45977.538717824071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45977.538717824071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45977.538717824071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45977.538717824071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45977.538717824071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45977.538717824071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45977.538717824071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45977.538717824071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45977.538717824071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45977.538717824071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45977.538717824071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45977.538717824071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45977.538717824071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45977.538717824071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45977.538717824071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45977.538717824071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45977.538717824071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45977.538717824071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45977.538717824071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45977.538717824071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45977.538717824071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45977.538717824071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45977.538717824071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45977.538717824071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45977.538717824071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45977.538717824071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45977.538717824071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45977.538717824071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45977.538717824071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45977.538717824071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45977.538717824071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45977.538717824071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45977.538717824071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45977.538717824071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45977.538717824071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45977.538717824071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45977.538717824071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45977.538717824071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45977.538717824071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45977.538717824071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45977.538717824071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45977.538717824071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45977.538717824071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45977.538717824071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45977.538717824071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45977.538717824071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45977.538717824071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45977.538717824071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45977.538717824071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45977.538717824071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45977.538717824071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45977.538717824071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45977.538717824071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45977.538717824071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45977.538717824071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45977.538717824071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45977.538717824071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45977.538717824071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45977.538717824071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45977.538717824071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45977.538717824071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45977.538717824071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45977.538717824071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45977.538717824071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45977.538717824071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45977.538717824071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45977.538717824071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45977.538717824071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45977.538717824071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45977.538717824071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45977.538717824071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45977.538717824071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45977.538717824071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45977.538717824071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45977.538717824071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45977.538717824071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45977.538717824071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45977.538717824071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45977.538717824071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45977.538717824071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45977.538717824071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45977.538717824071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45977.538717824071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45977.538717824071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45977.538717824071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45977.538717824071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45977.538717824071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45977.538717824071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45977.538717824071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45977.538717824071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45977.538717824071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45977.538717824071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45977.538717824071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45977.538717824071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45977.538717824071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45977.538717824071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45977.538717824071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45977.538717824071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45977.538717824071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45977.538717824071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45977.538717824071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45977.538717824071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45977.538717824071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45977.538717824071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45977.538717824071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45977.538717824071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45977.538717824071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45977.538717824071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45977.538717824071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45977.538717824071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45977.538717824071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45977.538717824071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45977.538717824071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45977.538717824071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45977.538717824071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45977.538717824071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45977.538717824071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45977.538717824071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45977.538717824071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45977.538717824071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45977.538717824071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45977.538717824071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45977.538717824071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45977.538717824071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45977.538717824071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45977.538717824071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45977.538717824071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45977.538717824071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45977.538717824071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45977.538717824071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45977.538717824071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45977.538717824071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45977.538717824071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45977.538717824071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45977.538717824071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45977.538717824071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45977.538717824071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45977.538717824071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45977.538717824071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45977.538717824071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45977.538717824071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45977.538717824071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45977.538717824071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45977.538717824071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45977.538717824071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45977.538717824071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45977.538717824071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45977.538717824071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45977.538717824071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45977.538717824071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45977.538717824071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45977.538717824071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45977.538717824071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45977.538717824071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45977.538717824071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45977.538717824071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45977.538717824071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45977.538717824071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45977.538717824071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45977.538717824071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45977.538717824071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45977.538717824071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45977.538717824071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45977.538717824071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45977.538717824071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45977.538717824071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45977.538717824071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45977.538717824071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45977.538717824071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45977.538717824071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45977.538717824071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45977.538717824071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45977.538717824071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45977.538717824071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45977.538717824071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45977.538717824071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45977.538717824071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45977.538717824071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45977.538717824071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45977.538717824071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45977.538717824071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45977.538717824071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45977.538717824071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45977.538717824071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45977.538717824071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45977.538717824071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45977.538717824071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45977.538717824071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45977.538717824071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45977.538717824071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45977.538717824071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45977.538717824071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45977.538717824071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45977.538717824071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45977.538717824071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45977.538717824071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45977.538717824071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45977.538717824071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45977.538717824071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45977.538717824071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45977.538717824071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45977.538717824071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45977.538717824071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45977.538717824071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45977.538717824071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45977.538717824071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45977.538717824071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45977.538717824071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45977.538717824071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45977.538717824071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45977.538717824071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45977.538717824071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45977.538717824071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45977.538717824071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45977.538717824071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45977.538717824071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45977.538717824071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45977.538717824071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45977.538717824071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45977.538717824071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45977.538717824071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45977.538717824071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45977.538717824071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45977.538717824071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45977.538717824071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45977.538717824071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45977.538717824071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45977.538717824071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45977.538717824071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45977.538717824071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45977.538717824071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45977.538717824071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45977.538717824071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45977.538717824071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45977.538717824071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45977.538717824071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45977.538717824071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45977.538717824071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45977.538717824071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45977.538717824071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45977.538717824071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45977.538717824071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45977.538717824071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45977.538717824071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45977.538717824071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45977.538717824071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45977.538717824071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45977.538717824071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45977.538717824071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45977.538717824071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45977.538717824071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45977.538717824071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45977.538717824071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45977.538717824071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45977.538717824071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45977.538717824071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45977.538717824071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45977.538717824071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45977.538717824071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45977.538717824071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45977.538717824071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45977.538717824071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45977.538717824071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45977.538717824071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45977.538717824071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45977.538717824071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45977.538717824071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45977.538717824071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45977.538717824071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45977.538717824071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45977.538717824071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45977.538717824071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45977.538717824071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45977.538717824071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45977.538717824071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45977.538717824071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45977.538717824071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45977.538717824071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45977.538717824071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45977.538717824071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45977.538717824071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45977.538717824071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45977.538717824071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45977.538717824071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45977.538717824071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45977.538717824071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45977.538717824071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45977.538717824071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45977.538717824071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45977.538717824071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45977.538717824071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45977.538717824071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45977.538717824071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45977.538717824071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45977.538717824071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45977.538717824071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45977.538717824071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45977.538717824071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45977.538717824071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45977.538717824071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45977.538717824071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45977.538717824071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45977.538717824071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45977.538717824071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45977.538717824071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45977.538717824071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45977.538717824071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45977.538717824071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45977.538717824071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45977.538717824071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45977.538717824071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45977.538717824071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45977.538717824071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45977.538717824071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45977.538717824071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45977.538717824071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45977.538717824071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45977.538717824071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45977.538717824071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45977.538717824071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45977.538717824071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45977.538717824071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45977.538717824071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45977.538717824071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45977.538717824071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45977.538717824071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45977.538717824071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45977.538717824071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45977.538717824071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45977.538717824071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45977.538717824071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45977.538717824071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45977.538717824071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45977.538717824071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45977.538717824071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45977.538717824071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45977.538717824071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45977.538717824071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45977.538717824071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45977.538717824071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45977.538717824071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45977.538717824071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45977.538717824071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45977.538717824071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45977.538717824071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45977.538717824071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45977.538717824071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45977.538717824071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45977.538717824071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45977.538717824071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45977.538717824071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45977.538717824071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45977.538717824071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45977.538717824071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45977.538717824071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45977.538717824071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45977.538717824071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45977.538717824071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45977.538717824071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45977.538717824071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45977.538717824071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45977.538717824071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45977.538717824071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45977.538717824071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45977.538717824071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45977.538717824071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45977.538717824071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45977.538717824071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45977.538717824071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45977.538717824071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45977.538717824071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45977.538717824071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45977.538717824071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45977.538717824071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45977.538717824071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45977.538717824071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45977.538717824071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45977.538717824071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45977.538717824071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45977.538717824071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45977.538717824071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45977.538717824071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45977.538717824071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45977.538717824071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45977.538717824071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45977.538717824071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45977.538717824071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45977.538717824071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45977.538717824071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45977.538717824071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45977.538717824071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45977.538717824071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45977.538717824071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45977.538717824071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45977.538717824071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45977.538717824071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45977.538717824071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45977.538717824071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45977.538717824071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45977.538717824071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45977.538717824071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45977.538717824071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45977.538717824071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45977.538717824071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45977.538717824071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45977.538717824071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45977.538717824071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45977.538717824071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45977.538717824071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45977.538717824071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45977.538717824071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45977.538717824071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45977.538717824071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45977.538717824071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45977.538717824071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45977.538717824071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45977.538717824071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45977.538717824071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45977.538717824071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45977.538717824071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45977.538717824071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45977.538717824071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45977.538717824071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45977.538717824071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45977.538717824071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45977.538717824071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45977.538717824071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45977.538717824071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45977.538717824071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45977.538717824071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45977.538717824071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45977.538717824071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45977.538717824071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45977.538717824071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45977.538717824071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45977.538717824071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45977.538717824071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45977.538717824071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45977.538717824071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45977.538717824071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45977.538717824071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45977.538717824071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45977.538717824071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45977.538717824071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45977.538717824071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45977.538717824071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45977.538717824071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45977.538717824071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45977.538717824071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45977.538717824071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45977.538717824071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45977.538717824071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45977.538717824071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45977.538717824071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45977.538717824071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45977.538717824071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45977.538717824071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45977.538717824071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45977.538717824071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45977.538717824071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45977.538717824071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45977.538717824071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45977.538717824071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45977.538717824071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45977.538717824071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45977.538717824071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45977.538717824071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45977.538717824071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45977.538717824071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45977.538717824071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45977.538717824071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45977.538717824071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45977.538717824071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45977.538717824071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45977.538717824071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45977.538717824071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45977.538717824071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45977.538717824071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45977.538717824071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45977.538717824071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45977.538717824071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45977.538717824071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45977.538717824071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45977.538717824071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45977.538717824071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45977.538717824071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45977.538717824071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45977.538717824071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45977.538717824071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45977.538717824071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45977.538717824071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45977.538717824071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45977.538717824071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45977.538717824071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45977.538717824071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45977.538717824071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45977.538717824071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45977.538717824071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45977.538717824071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45977.538717824071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45977.538717824071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45977.538717824071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45977.538717824071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45977.538717824071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45977.538717824071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45977.538717824071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45977.538717824071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45977.538717824071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45977.538717824071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45977.538717824071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45977.538717824071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45977.538717824071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45977.538717824071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45977.538717824071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45977.538717824071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45977.538717824071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45977.538717824071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45977.538717824071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45977.538717824071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45977.538717824071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45977.538717824071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45977.538717824071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45977.538717824071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45977.538717824071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45977.538717824071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45977.538717824071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45977.538717824071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45977.538717824071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45977.538717824071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45977.538717824071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45977.538717824071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45977.538717824071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45977.538717824071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45977.538717824071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45977.538717824071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45977.538717824071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45977.538717824071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45977.538717824071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45977.538717824071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45977.538717824071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45977.538717824071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45977.538717824071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45977.538717824071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45977.538717824071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45977.538717824071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45977.538717824071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45977.538717824071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45977.538717824071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45977.538717824071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45977.538717824071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45977.538717824071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45977.538717824071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45977.538717824071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45977.538717824071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45977.538717824071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45977.538717824071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45977.538717824071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45977.538717824071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45977.538717824071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45977.538717824071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45977.538717824071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45977.538717824071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45977.538717824071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45977.538717824071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45977.538717824071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45977.538717824071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45977.538717824071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45977.538717824071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45977.538717824071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45977.538717824071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45977.538717824071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45977.538717824071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45977.538717824071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45977.538717824071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45977.538717824071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45977.538717824071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45977.538717824071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45977.538717824071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45977.538717824071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45977.538717824071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45977.538717824071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45977.538717824071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45977.538717824071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45977.538717824071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45977.538717824071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45977.538717824071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45977.538717824071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45977.538717824071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45977.538717824071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45977.538717824071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45977.538717824071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45977.538717824071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45977.538717824071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45977.538717824071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45977.538717824071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45977.538717824071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45977.538717824071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45977.538717824071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45977.538717824071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45977.538717824071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45977.538717824071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45977.538717824071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45977.538717824071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45977.538717824071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45977.538717824071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45977.538717824071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45977.538717824071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45977.538717824071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45977.538717824071</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39125</v>
      </c>
      <c r="B2" s="92" t="str">
        <f>IFERROR(VLOOKUP(D2,DB!A:K,11,0),"")</f>
        <v>R4</v>
      </c>
      <c r="C2" s="94">
        <v>1</v>
      </c>
      <c r="D2" s="92" t="s">
        <v>35092</v>
      </c>
      <c r="E2" s="95" t="s">
        <v>39021</v>
      </c>
      <c r="F2" s="96">
        <v>45703.480717592596</v>
      </c>
      <c r="G2" s="97">
        <f t="shared" ref="G2" ca="1" si="0">IFERROR(NOW()-F2,"")</f>
        <v>274.05800023147458</v>
      </c>
      <c r="H2" s="96">
        <v>45703.474768518521</v>
      </c>
      <c r="I2" s="96" t="str">
        <f>IFERROR(VLOOKUP(D2,DB!A:F,6,0),"")</f>
        <v>SCECO</v>
      </c>
      <c r="J2" s="96" t="str">
        <f>IFERROR(VLOOKUP(D2,DB!A:G,7,0),"")</f>
        <v>Dead</v>
      </c>
      <c r="K2" s="98" t="s">
        <v>39126</v>
      </c>
      <c r="L2" s="92" t="str">
        <f>IFERROR(VLOOKUP(D2,DB!A:I,9,0),"")</f>
        <v>Latis</v>
      </c>
    </row>
    <row r="3" spans="1:16" ht="15" customHeight="1">
      <c r="A3" s="128" t="s">
        <v>39123</v>
      </c>
      <c r="B3" s="128" t="str">
        <f>IFERROR(VLOOKUP(D3,DB!A:K,11,0),"")</f>
        <v>R4</v>
      </c>
      <c r="C3" s="94">
        <v>1</v>
      </c>
      <c r="D3" s="92" t="s">
        <v>29510</v>
      </c>
      <c r="E3" s="95" t="s">
        <v>39021</v>
      </c>
      <c r="F3" s="96"/>
      <c r="G3" s="97">
        <f ca="1">IFERROR(NOW()-F3,"")</f>
        <v>45977.538717708332</v>
      </c>
      <c r="H3" s="96">
        <v>45977.482881944445</v>
      </c>
      <c r="I3" s="128" t="str">
        <f>IFERROR(VLOOKUP(D3,DB!A:F,6,0),"")</f>
        <v>SCECO</v>
      </c>
      <c r="J3" s="128" t="str">
        <f>IFERROR(VLOOKUP(D3,DB!A:G,7,0),"")</f>
        <v>Dead</v>
      </c>
      <c r="K3" s="98" t="s">
        <v>39127</v>
      </c>
      <c r="L3" s="92" t="str">
        <f>IFERROR(VLOOKUP(D3,DB!A:I,9,0),"")</f>
        <v>Latis</v>
      </c>
    </row>
    <row r="4" spans="1:16" ht="15" customHeight="1">
      <c r="A4" s="128"/>
      <c r="B4" s="128" t="str">
        <f>IFERROR(VLOOKUP(D4,DB!A:K,11,0),"")</f>
        <v/>
      </c>
      <c r="C4" s="94"/>
      <c r="D4" s="92"/>
      <c r="E4" s="95"/>
      <c r="F4" s="96"/>
      <c r="G4" s="97">
        <f ca="1">IFERROR(NOW()-F4,"")</f>
        <v>45977.538717708332</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45977.538717708332</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45977.538717708332</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45977.538717708332</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45977.538717708332</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45977.538717708332</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45977.538717708332</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45977.538717708332</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45977.538717708332</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45977.538717708332</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45977.538717708332</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45977.538717708332</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45977.538717708332</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45977.538717708332</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45977.538717708332</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45977.538717708332</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45977.538717708332</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45977.538717708332</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45977.538717708332</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45977.538717708332</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45977.538717708332</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45977.538717708332</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45977.538717708332</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45977.538717708332</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45977.538717708332</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45977.538717708332</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45977.538717708332</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45977.538717708332</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45977.538717708332</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45977.538717708332</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45977.538717708332</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45977.538717708332</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45977.538717708332</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45977.538717708332</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45977.538717708332</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45977.538717708332</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45977.538717708332</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45977.538717708332</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45977.538717708332</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45977.538717708332</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45977.538717708332</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45977.538717708332</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45977.538717708332</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45977.538717708332</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45977.538717708332</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45977.538717708332</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45977.538717708332</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45977.538717708332</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45977.538717708332</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45977.538717708332</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45977.538717708332</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45977.538717708332</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45977.538717708332</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45977.538717708332</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45977.538717708332</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45977.538717708332</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45977.538717708332</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45977.538717708332</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45977.538717708332</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45977.538717708332</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45977.538717708332</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45977.538717708332</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45977.538717708332</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45977.538717708332</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45977.538717708332</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45977.538717708332</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45977.538717708332</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45977.538717708332</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45977.538717708332</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45977.538717708332</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45977.538717708332</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85.706657638882461</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51.349840509254136</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28.877606712958368</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8.6901181712964899</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1">
        <v>45977.514803240738</v>
      </c>
      <c r="G6" s="119">
        <f t="shared" ca="1" si="2"/>
        <v>2.3914583332953043E-2</v>
      </c>
      <c r="H6" s="151">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45977.538717824071</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45977.538717824071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45977.538717824071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45977.538717824071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45977.538717824071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45977.538717824071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45977.538717824071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45977.538717824071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45977.538717824071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45977.538717824071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45977.538717824071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45977.538717824071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45977.538717824071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45977.538717824071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45977.538717824071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45977.538717824071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45977.538717824071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45977.538717824071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45977.538717824071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45977.538717824071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45977.538717824071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45977.538717824071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45977.538717824071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45977.538717824071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45977.538717824071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45977.538717824071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45977.538717824071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45977.538717824071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45977.538717824071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45977.538717824071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45977.538717824071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45977.538717824071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45977.538717824071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45977.538717824071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45977.538717824071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45977.538717824071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45977.538717824071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45977.538717824071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45977.538717824071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45977.538717824071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45977.538717824071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45977.538717824071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45977.538717824071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45977.538717824071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45977.538717824071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45977.538717824071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45977.538717824071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45977.538717824071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45977.538717824071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45977.538717824071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45977.538717824071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45977.538717824071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45977.538717824071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45977.538717824071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45977.538717824071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45977.538717824071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45977.538717824071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45977.538717824071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45977.538717824071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45977.538717824071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45977.538717824071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45977.538717824071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45977.538717824071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45977.538717824071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45977.538717824071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45977.538717824071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45977.538717824071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45977.538717824071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45977.538717824071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45977.538717824071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45977.538717824071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45977.538717824071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45977.538717824071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45977.538717824071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45977.538717824071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45977.538717824071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45977.538717824071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45977.538717824071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45977.538717824071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45977.538717824071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45977.538717824071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45977.538717824071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45977.538717824071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45977.538717824071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45977.538717824071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45977.538717824071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45977.538717824071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45977.538717824071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45977.538717824071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45977.538717824071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45977.538717824071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45977.538717824071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45977.538717824071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45977.538717824071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45977.538717824071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45977.538717824071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45977.538717824071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45977.538717824071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45977.538717824071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45977.538717824071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45977.538717824071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45977.538717824071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45977.538717824071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45977.538717824071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45977.538717824071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45977.538717824071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45977.538717824071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45977.538717824071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45977.538717824071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45977.538717824071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45977.538717824071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45977.538717824071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45977.538717824071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45977.538717824071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45977.538717824071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45977.538717824071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45977.538717824071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45977.538717824071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45977.538717824071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45977.538717824071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45977.538717824071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45977.538717824071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45977.538717824071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45977.538717824071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45977.538717824071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45977.538717824071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45977.538717824071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45977.538717824071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45977.538717824071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45977.538717824071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45977.538717824071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45977.538717824071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45977.538717824071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45977.538717824071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45977.538717824071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45977.538717824071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45977.538717824071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45977.538717824071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45977.538717824071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45977.538717824071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45977.538717824071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45977.538717824071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45977.538717824071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45977.538717824071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45977.538717824071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45977.538717824071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45977.538717824071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45977.538717824071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45977.538717824071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45977.538717824071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45977.538717824071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45977.538717824071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45977.538717824071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45977.538717824071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45977.538717824071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45977.538717824071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45977.538717824071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45977.538717824071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45977.538717824071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45977.538717824071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45977.538717824071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45977.538717824071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45977.538717824071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45977.538717824071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39123</v>
      </c>
      <c r="B2" s="134" t="str">
        <f>IFERROR(VLOOKUP(D2,DB!A:K,11,0),"")</f>
        <v>R6</v>
      </c>
      <c r="C2" s="135">
        <v>3</v>
      </c>
      <c r="D2" s="155" t="s">
        <v>38687</v>
      </c>
      <c r="E2" s="117" t="s">
        <v>39021</v>
      </c>
      <c r="F2" s="154"/>
      <c r="G2" s="75">
        <f ca="1">IFERROR(NOW()-F2,"-")</f>
        <v>45977.538717708332</v>
      </c>
      <c r="H2" s="136">
        <v>45977.436620370368</v>
      </c>
      <c r="I2" s="134" t="str">
        <f>IFERROR(VLOOKUP(D2,DB!A:F,6,0),"")</f>
        <v>SCECO</v>
      </c>
      <c r="J2" s="134" t="str">
        <f>IFERROR(VLOOKUP(D2,DB!A:G,7,0),"")</f>
        <v>No BB Shifted</v>
      </c>
      <c r="K2" s="137" t="s">
        <v>39138</v>
      </c>
      <c r="L2" s="138" t="str">
        <f>IFERROR(VLOOKUP(D2,DB!A:I,9,0),"")</f>
        <v>Latis</v>
      </c>
    </row>
    <row r="3" spans="1:16382" ht="31.5" customHeight="1">
      <c r="A3" s="133"/>
      <c r="B3" s="134" t="str">
        <f>IFERROR(VLOOKUP(D3,DB!A:K,11,0),"")</f>
        <v/>
      </c>
      <c r="C3" s="135"/>
      <c r="D3" s="134"/>
      <c r="E3" s="117"/>
      <c r="F3" s="136"/>
      <c r="G3" s="105">
        <f t="shared" ref="G3:G7" ca="1" si="0">IFERROR(NOW()-F3,"-")</f>
        <v>45977.538717824071</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45977.538717824071</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45977.538717824071</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45977.538717824071</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45977.538717824071</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45977.538717824071</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45977.538717824071</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45977.538717824071</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45977.538717824071</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45977.538717824071</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45977.538717824071</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45977.538717824071</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45977.538717824071</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45977.538717824071</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45977.538717824071</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45977.538717824071</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45977.538717824071</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45977.538717824071</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45977.538717824071</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45977.538717824071</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45977.538717824071</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45977.538717824071</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45977.538717824071</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45977.538717824071</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45977.538717824071</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45977.538717824071</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45977.538717824071</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45977.538717824071</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45977.538717824071</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45977.538717824071</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45977.538717824071</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45977.538717824071</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45977.538717824071</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45977.538717824071</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45977.538717824071</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45977.538717824071</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45977.538717824071</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45977.538717824071</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45977.538717824071</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45977.538717824071</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45977.538717824071</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45977.538717824071</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45977.538717824071</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45977.538717824071</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45977.538717824071</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45977.538717824071</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45977.538717824071</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45977.538717824071</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45977.538717824071</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45977.538717824071</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45977.538717824071</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45977.538717824071</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45977.538717824071</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45977.538717824071</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45977.538717824071</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45977.538717824071</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45977.538717824071</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45977.538717824071</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45977.538717824071</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45977.538717824071</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45977.538717824071</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45977.538717824071</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45977.538717824071</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45977.538717824071</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45977.538717824071</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45977.538717824071</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45977.538717824071</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45977.538717824071</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45977.538717824071</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45977.538717824071</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45977.538717824071</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45977.538717824071</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45977.538717824071</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45977.538717824071</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45977.538717824071</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45977.538717824071</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45977.538717824071</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45977.538717824071</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45977.538717824071</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45977.538717824071</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45977.538717824071</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45977.538717824071</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45977.538717824071</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45977.538717824071</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45977.538717824071</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45977.538717824071</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45977.538717824071</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45977.538717824071</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45977.538717824071</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45977.538717824071</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45977.538717824071</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45977.538717824071</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45977.538717824071</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45977.538717824071</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45977.538717824071</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45977.538717824071</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45977.538717824071</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45977.538717824071</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45977.538717824071</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45977.538717824071</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45977.538717824071</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45977.538717824071</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45977.538717824071</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2025-11-16T09:57:29Z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