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652" documentId="120_S{2AC9BD13-BADA-5192-A53E-5A8FF88502F6}" xr6:coauthVersionLast="47" xr6:coauthVersionMax="47" xr10:uidLastSave="{ACF5EAF7-ECB3-4BD6-ADB3-2637F324C242}"/>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<sst xmlns="http://schemas.openxmlformats.org/spreadsheetml/2006/main" count="180296" uniqueCount="39133">
  <si>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</si>
  <si>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</si>
  <si>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</si>
  <si>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</si>
  <si>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</si>
  <si>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</si>
  <si>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</si>
  <si>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</si>
  <si>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</si>
  <si>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</si>
  <si>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</si>
  <si>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</si>
  <si>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</si>
  <si>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</si>
  <si>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</si>
  <si>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</si>
  <si>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</si>
  <si>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</si>
  <si>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</si>
  <si>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</si>
  <si>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</si>
  <si>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</si>
  <si>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</si>
  <si>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</si>
  <si>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</si>
  <si>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</si>
  <si>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</si>
  <si>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</si>
  <si>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</si>
  <si>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</si>
  <si>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</si>
  <si>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</si>
  <si>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</si>
  <si>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</si>
  <si>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</si>
  <si>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</si>
  <si>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</si>
  <si>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</si>
  <si>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</si>
  <si>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</si>
  <si>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</si>
  <si>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</si>
  <si>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</si>
  <si>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</si>
  <si>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</si>
  <si>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</si>
  <si>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</si>
  <si>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</si>
  <si>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</si>
  <si>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</si>
  <si>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</si>
  <si>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</si>
  <si>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</si>
  <si>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</si>
  <si>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</si>
  <si>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</si>
  <si>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</si>
  <si>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</si>
  <si>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</si>
  <si>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</si>
  <si>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</si>
  <si>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</si>
  <si>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</si>
  <si>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</si>
  <si>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</si>
  <si>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</si>
  <si>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</si>
  <si>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</si>
  <si>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</si>
  <si>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</si>
  <si>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</si>
  <si>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</si>
  <si>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</si>
  <si>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</si>
  <si>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</si>
  <si>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</si>
  <si>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</si>
  <si>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</si>
  <si>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</si>
  <si>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</si>
  <si>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</si>
  <si>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</si>
  <si>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</si>
  <si>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</si>
  <si>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</si>
  <si>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</si>
  <si>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</si>
  <si>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</si>
  <si>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</si>
  <si>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</si>
  <si>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</si>
  <si>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</si>
  <si>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</si>
  <si>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</si>
  <si>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</si>
  <si>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</si>
  <si>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</si>
  <si>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</si>
  <si>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</si>
  <si>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</si>
  <si>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</si>
  <si>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</si>
  <si>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</si>
  <si>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</si>
  <si>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</si>
  <si>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</si>
  <si>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</si>
  <si>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</si>
  <si>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</si>
  <si>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</si>
  <si>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</si>
  <si>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</si>
  <si>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</si>
  <si>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</si>
  <si>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</si>
  <si>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</si>
  <si>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</si>
  <si>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</si>
  <si>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</si>
  <si>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</si>
  <si>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</si>
  <si>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</si>
  <si>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</si>
  <si>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</si>
  <si>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</si>
  <si>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</si>
  <si>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</si>
  <si>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</si>
  <si>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</si>
  <si>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</si>
  <si>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</si>
  <si>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</si>
  <si>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</si>
  <si>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</si>
  <si>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</si>
  <si>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</si>
  <si>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</si>
  <si>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</si>
  <si>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</si>
  <si>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</si>
  <si>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</si>
  <si>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</si>
  <si>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</si>
  <si>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</si>
  <si>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</si>
  <si>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</si>
  <si>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</si>
  <si>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</si>
  <si>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</si>
  <si>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</si>
  <si>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</si>
  <si>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</si>
  <si>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</si>
  <si>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</si>
  <si>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</si>
  <si>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</si>
  <si>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</si>
  <si>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</si>
  <si>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</si>
  <si>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</si>
  <si>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</si>
  <si>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</si>
  <si>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</si>
  <si>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</si>
  <si>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</si>
  <si>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</si>
  <si>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</si>
  <si>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</si>
  <si>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</si>
  <si>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</si>
  <si>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</si>
  <si>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</si>
  <si>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</si>
  <si>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</si>
  <si>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</si>
  <si>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</si>
  <si>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</si>
  <si>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</si>
  <si>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</si>
  <si>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</si>
  <si>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</si>
  <si>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</si>
  <si>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</si>
  <si>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</si>
  <si>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</si>
  <si>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</si>
  <si>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</si>
  <si>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</si>
  <si>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</si>
  <si>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</si>
  <si>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</si>
  <si>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</si>
  <si>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</si>
  <si>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</si>
  <si>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</si>
  <si>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</si>
  <si>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</si>
  <si>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</si>
  <si>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</si>
  <si>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</si>
  <si>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</si>
  <si>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</si>
  <si>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</si>
  <si>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</si>
  <si>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</si>
  <si>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</si>
  <si>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</si>
  <si>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</si>
  <si>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</si>
  <si>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</si>
  <si>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</si>
  <si>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</si>
  <si>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</si>
  <si>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</si>
  <si>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</si>
  <si>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</si>
  <si>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</si>
  <si>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</si>
  <si>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</si>
  <si>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</si>
  <si>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</si>
  <si>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</si>
  <si>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</si>
  <si>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</si>
  <si>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</si>
  <si>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</si>
  <si>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</si>
  <si>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</si>
  <si>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</si>
  <si>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</si>
  <si>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</si>
  <si>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</si>
  <si>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</si>
  <si>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</si>
  <si>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</si>
  <si>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</si>
  <si>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</si>
  <si>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</si>
  <si>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</si>
  <si>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</si>
  <si>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</si>
  <si>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</si>
  <si>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</si>
  <si>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</si>
  <si>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</si>
  <si>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</si>
  <si>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</si>
  <si>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</si>
  <si>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</si>
  <si>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</si>
  <si>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</si>
  <si>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</si>
  <si>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</si>
  <si>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</si>
  <si>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</si>
  <si>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</si>
  <si>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</si>
  <si>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</si>
  <si>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</si>
  <si>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</si>
  <si>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</si>
  <si>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</si>
  <si>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</si>
  <si>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</si>
  <si>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</si>
  <si>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</si>
  <si>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</si>
  <si>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</si>
  <si>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</si>
  <si>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</si>
  <si>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</si>
  <si>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</si>
  <si>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</si>
  <si>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</si>
  <si>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</si>
  <si>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</si>
  <si>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</si>
  <si>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</si>
  <si>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</si>
  <si>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</si>
  <si>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</si>
  <si>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</si>
  <si>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</si>
  <si>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</si>
  <si>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</si>
  <si>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</si>
  <si>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</si>
  <si>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</si>
  <si>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</si>
  <si>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</si>
  <si>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</si>
  <si>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</si>
  <si>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</si>
  <si>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</si>
  <si>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</si>
  <si>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</si>
  <si>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</si>
  <si>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</si>
  <si>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</si>
  <si>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</si>
  <si>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</si>
  <si>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</si>
  <si>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</si>
  <si>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</si>
  <si>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</si>
  <si>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</si>
  <si>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</si>
  <si>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</si>
  <si>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</si>
  <si>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</si>
  <si>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</si>
  <si>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</si>
  <si>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</si>
  <si>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</si>
  <si>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</si>
  <si>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</si>
  <si>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</si>
  <si>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</si>
  <si>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</si>
  <si>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</si>
  <si>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</si>
  <si>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</si>
  <si>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</si>
  <si>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</si>
  <si>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</si>
  <si>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</si>
  <si>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</si>
  <si>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</si>
  <si>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</si>
  <si>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</si>
  <si>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</si>
  <si>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</si>
  <si>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</si>
  <si>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</si>
  <si>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</si>
  <si>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</si>
  <si>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</si>
  <si>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</si>
  <si>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</si>
  <si>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</si>
  <si>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</si>
  <si>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</si>
  <si>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</si>
  <si>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</si>
  <si>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</si>
  <si>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</si>
  <si>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</si>
  <si>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</si>
  <si>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</si>
  <si>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</si>
  <si>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</si>
  <si>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</si>
  <si>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</si>
  <si>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</si>
  <si>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</si>
  <si>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</si>
  <si>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</si>
  <si>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</si>
  <si>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</si>
  <si>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</si>
  <si>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</si>
  <si>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</si>
  <si>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</si>
  <si>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</si>
  <si>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</si>
  <si>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</si>
  <si>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</si>
  <si>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</si>
  <si>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</si>
  <si>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</si>
  <si>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</si>
  <si>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</si>
  <si>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</si>
  <si>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</si>
  <si>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</si>
  <si>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</si>
  <si>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</si>
  <si>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</si>
  <si>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</si>
  <si>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</si>
  <si>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</si>
  <si>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</si>
  <si>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</si>
  <si>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</si>
  <si>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</si>
  <si>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</si>
  <si>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</si>
  <si>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</si>
  <si>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</si>
  <si>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</si>
  <si>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</si>
  <si>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</si>
  <si>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</si>
  <si>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</si>
  <si>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</si>
  <si>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</si>
  <si>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</si>
  <si>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</si>
  <si>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</si>
  <si>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</si>
  <si>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</si>
  <si>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</si>
  <si>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</si>
  <si>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</si>
  <si>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</si>
  <si>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</si>
  <si>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</si>
  <si>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</si>
  <si>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</si>
  <si>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</si>
  <si>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</si>
  <si>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</si>
  <si>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</si>
  <si>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</si>
  <si>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</si>
  <si>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</si>
  <si>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</si>
  <si>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</si>
  <si>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</si>
  <si>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</si>
  <si>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</si>
  <si>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</si>
  <si>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</si>
  <si>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</si>
  <si>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</si>
  <si>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</si>
  <si>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</si>
  <si>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</si>
  <si>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</si>
  <si>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</si>
  <si>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</si>
  <si>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</si>
  <si>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</si>
  <si>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</si>
  <si>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</si>
  <si>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</si>
  <si>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</si>
  <si>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</si>
  <si>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</si>
  <si>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</si>
  <si>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</si>
  <si>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</si>
  <si>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</si>
  <si>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</si>
  <si>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</si>
  <si>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</si>
  <si>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</si>
  <si>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</si>
  <si>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</si>
  <si>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</si>
  <si>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</si>
  <si>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</si>
  <si>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</si>
  <si>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</si>
  <si>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</si>
  <si>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</si>
  <si>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</si>
  <si>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</si>
  <si>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</si>
  <si>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</si>
  <si>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</si>
  <si>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</si>
  <si>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</si>
  <si>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</si>
  <si>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</si>
  <si>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</si>
  <si>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</si>
  <si>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</si>
  <si>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</si>
  <si>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</si>
  <si>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</si>
  <si>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</si>
  <si>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</si>
  <si>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</si>
  <si>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</si>
  <si>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</si>
  <si>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</si>
  <si>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</si>
  <si>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</si>
  <si>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</si>
  <si>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</si>
  <si>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</si>
  <si>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</si>
  <si>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</si>
  <si>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</si>
  <si>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</si>
  <si>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</si>
  <si>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</si>
  <si>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</si>
  <si>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</si>
  <si>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</si>
  <si>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</si>
  <si>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</si>
  <si>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</si>
  <si>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</si>
  <si>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</si>
  <si>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</si>
  <si>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</si>
  <si>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</si>
  <si>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</si>
  <si>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</si>
  <si>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</si>
  <si>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</si>
  <si>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</si>
  <si>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</si>
  <si>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</si>
  <si>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</si>
  <si>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</si>
  <si>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</si>
  <si>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</si>
  <si>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</si>
  <si>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</si>
  <si>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</si>
  <si>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</si>
  <si>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</si>
  <si>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</si>
  <si>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</si>
  <si>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</si>
  <si>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</si>
  <si>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</si>
  <si>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</si>
  <si>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</si>
  <si>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</si>
  <si>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</si>
  <si>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</si>
  <si>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</si>
  <si>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</si>
  <si>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</si>
  <si>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</si>
  <si>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</si>
  <si>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</si>
  <si>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</si>
  <si>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</si>
  <si>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</si>
  <si>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</si>
  <si>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</si>
  <si>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</si>
  <si>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</si>
  <si>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</si>
  <si>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</si>
  <si>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</si>
  <si>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</si>
  <si>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</si>
  <si>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</si>
  <si>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</si>
  <si>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</si>
  <si>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</si>
  <si>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</si>
  <si>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</si>
  <si>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</si>
  <si>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</si>
  <si>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</si>
  <si>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</si>
  <si>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</si>
  <si>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</si>
  <si>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</si>
  <si>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</si>
  <si>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</si>
  <si>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</si>
  <si>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</si>
  <si>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</si>
  <si>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</si>
  <si>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</si>
  <si>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</si>
  <si>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</si>
  <si>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</si>
  <si>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</si>
  <si>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</si>
  <si>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</si>
  <si>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</si>
  <si>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</si>
  <si>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</si>
  <si>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</si>
  <si>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</si>
  <si>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</si>
  <si>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</si>
  <si>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</si>
  <si>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</si>
  <si>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</si>
  <si>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</si>
  <si>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</si>
  <si>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</si>
  <si>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</si>
  <si>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</si>
  <si>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</si>
  <si>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</si>
  <si>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</si>
  <si>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</si>
  <si>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</si>
  <si>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</si>
  <si>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</si>
  <si>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</si>
  <si>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</si>
  <si>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</si>
  <si>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</si>
  <si>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</si>
  <si>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</si>
  <si>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</si>
  <si>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</si>
  <si>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</si>
  <si>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</si>
  <si>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</si>
  <si>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</si>
  <si>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</si>
  <si>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</si>
  <si>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</si>
  <si>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</si>
  <si>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</si>
  <si>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</si>
  <si>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</si>
  <si>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</si>
  <si>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</si>
  <si>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</si>
  <si>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</si>
  <si>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</si>
  <si>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</si>
  <si>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</si>
  <si>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</si>
  <si>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</si>
  <si>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</si>
  <si>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</si>
  <si>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</si>
  <si>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</si>
  <si>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</si>
  <si>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</si>
  <si>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</si>
  <si>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</si>
  <si>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</si>
  <si>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</si>
  <si>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</si>
  <si>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</si>
  <si>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</si>
  <si>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</si>
  <si>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</si>
  <si>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</si>
  <si>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</si>
  <si>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</si>
  <si>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</si>
  <si>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</si>
  <si>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</si>
  <si>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</si>
  <si>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</si>
  <si>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</si>
  <si>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</si>
  <si>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</si>
  <si>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</si>
  <si>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</si>
  <si>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</si>
  <si>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</si>
  <si>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</si>
  <si>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</si>
  <si>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</si>
  <si>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</si>
  <si>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</si>
  <si>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</si>
  <si>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</si>
  <si>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</si>
  <si>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</si>
  <si>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</si>
  <si>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</si>
  <si>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</si>
  <si>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</si>
  <si>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</si>
  <si>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</si>
  <si>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</si>
  <si>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</si>
  <si>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</si>
  <si>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</si>
  <si>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</si>
  <si>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</si>
  <si>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</si>
  <si>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</si>
  <si>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</si>
  <si>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</si>
  <si>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</si>
  <si>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</si>
  <si>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</si>
  <si>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</si>
  <si>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</si>
  <si>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</si>
  <si>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</si>
  <si>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</si>
  <si>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</si>
  <si>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</si>
  <si>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</si>
  <si>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</si>
  <si>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</si>
  <si>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</si>
  <si>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</si>
  <si>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</si>
  <si>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</si>
  <si>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</si>
  <si>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</si>
  <si>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</si>
  <si>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</si>
  <si>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</si>
  <si>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</si>
  <si>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</si>
  <si>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</si>
  <si>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</si>
  <si>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</si>
  <si>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</si>
  <si>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</si>
  <si>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</si>
  <si>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</si>
  <si>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</si>
  <si>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</si>
  <si>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</si>
  <si>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</si>
  <si>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</si>
  <si>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</si>
  <si>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</si>
  <si>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</si>
  <si>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</si>
  <si>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</si>
  <si>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</si>
  <si>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</si>
  <si>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</si>
  <si>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</si>
  <si>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</si>
  <si>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</si>
  <si>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</si>
  <si>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</si>
  <si>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</si>
  <si>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</si>
  <si>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</si>
  <si>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</si>
  <si>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</si>
  <si>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</si>
  <si>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</si>
  <si>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</si>
  <si>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</si>
  <si>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</si>
  <si>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</si>
  <si>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</si>
  <si>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</si>
  <si>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</si>
  <si>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</si>
  <si>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</si>
  <si>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</si>
  <si>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</si>
  <si>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</si>
  <si>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</si>
  <si>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</si>
  <si>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</si>
  <si>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</si>
  <si>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</si>
  <si>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</si>
  <si>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</si>
  <si>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</si>
  <si>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</si>
  <si>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</si>
  <si>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</si>
  <si>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</si>
  <si>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</si>
  <si>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</si>
  <si>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</si>
  <si>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</si>
  <si>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</si>
  <si>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</si>
  <si>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</si>
  <si>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</si>
  <si>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</si>
  <si>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</si>
  <si>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</si>
  <si>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</si>
  <si>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</si>
  <si>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</si>
  <si>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</si>
  <si>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</si>
  <si>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</si>
  <si>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</si>
  <si>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</si>
  <si>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</si>
  <si>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</si>
  <si>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</si>
  <si>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</si>
  <si>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</si>
  <si>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</si>
  <si>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</si>
  <si>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</si>
  <si>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</si>
  <si>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</si>
  <si>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</si>
  <si>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</si>
  <si>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</si>
  <si>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</si>
  <si>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</si>
  <si>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</si>
  <si>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</si>
  <si>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</si>
  <si>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</si>
  <si>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</si>
  <si>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</si>
  <si>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</si>
  <si>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</si>
  <si>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</si>
  <si>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</si>
  <si>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</si>
  <si>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</si>
  <si>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</si>
  <si>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</si>
  <si>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</si>
  <si>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</si>
  <si>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</si>
  <si>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</si>
  <si>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</si>
  <si>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</si>
  <si>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</si>
  <si>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</si>
  <si>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</si>
  <si>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</si>
  <si>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</si>
  <si>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</si>
  <si>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</si>
  <si>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</si>
  <si>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</si>
  <si>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</si>
  <si>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</si>
  <si>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</si>
  <si>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</si>
  <si>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</si>
  <si>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</si>
  <si>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</si>
  <si>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</si>
  <si>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</si>
  <si>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</si>
  <si>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</si>
  <si>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</si>
  <si>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</si>
  <si>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</si>
  <si>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</si>
  <si>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</si>
  <si>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</si>
  <si>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</si>
  <si>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</si>
  <si>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</si>
  <si>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</si>
  <si>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</si>
  <si>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</si>
  <si>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</si>
  <si>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</si>
  <si>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</si>
  <si>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</si>
  <si>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</si>
  <si>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</si>
  <si>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</si>
  <si>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</si>
  <si>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</si>
  <si>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</si>
  <si>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</si>
  <si>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</si>
  <si>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</si>
  <si>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</si>
  <si>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</si>
  <si>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</si>
  <si>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</si>
  <si>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</si>
  <si>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</si>
  <si>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</si>
  <si>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</si>
  <si>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</si>
  <si>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</si>
  <si>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</si>
  <si>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</si>
  <si>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</si>
  <si>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</si>
  <si>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</si>
  <si>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</si>
  <si>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</si>
  <si>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</si>
  <si>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</si>
  <si>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</si>
  <si>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</si>
  <si>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</si>
  <si>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</si>
  <si>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</si>
  <si>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</si>
  <si>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</si>
  <si>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</si>
  <si>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</si>
  <si>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</si>
  <si>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</si>
  <si>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</si>
  <si>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</si>
  <si>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</si>
  <si>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</si>
  <si>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</si>
  <si>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</si>
  <si>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</si>
  <si>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</si>
  <si>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</si>
  <si>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</si>
  <si>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</si>
  <si>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</si>
  <si>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</si>
  <si>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</si>
  <si>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</si>
  <si>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</si>
  <si>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</si>
  <si>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</si>
  <si>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</si>
  <si>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</si>
  <si>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</si>
  <si>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</si>
  <si>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</si>
  <si>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</si>
  <si>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</si>
  <si>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</si>
  <si>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</si>
  <si>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</si>
  <si>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</si>
  <si>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</si>
  <si>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</si>
  <si>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</si>
  <si>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</si>
  <si>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</si>
  <si>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</si>
  <si>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</si>
  <si>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</si>
  <si>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</si>
  <si>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</si>
  <si>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</si>
  <si>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</si>
  <si>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</si>
  <si>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</si>
  <si>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</si>
  <si>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</si>
  <si>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</si>
  <si>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</si>
  <si>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</si>
  <si>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</si>
  <si>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</si>
  <si>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</si>
  <si>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</si>
  <si>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</si>
  <si>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</si>
  <si>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</si>
  <si>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</si>
  <si>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</si>
  <si>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</si>
  <si>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</si>
  <si>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</si>
  <si>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</si>
  <si>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</si>
  <si>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</si>
  <si>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</si>
  <si>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</si>
  <si>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</si>
  <si>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</si>
  <si>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</si>
  <si>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</si>
  <si>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</si>
  <si>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</si>
  <si>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</si>
  <si>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</si>
  <si>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</si>
  <si>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</si>
  <si>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</si>
  <si>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</si>
  <si>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</si>
  <si>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</si>
  <si>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</si>
  <si>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</si>
  <si>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</si>
  <si>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</si>
  <si>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</si>
  <si>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</si>
  <si>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</si>
  <si>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</si>
  <si>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</si>
  <si>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</si>
  <si>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</si>
  <si>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</si>
  <si>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</si>
  <si>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</si>
  <si>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</si>
  <si>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</si>
  <si>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</si>
  <si>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</si>
  <si>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</si>
  <si>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</si>
  <si>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</si>
  <si>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</si>
  <si>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</si>
  <si>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</si>
  <si>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</si>
  <si>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</si>
  <si>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</si>
  <si>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</si>
  <si>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</si>
  <si>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</si>
  <si>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</si>
  <si>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</si>
  <si>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</si>
  <si>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</si>
  <si>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</si>
  <si>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</si>
  <si>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</si>
  <si>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</si>
  <si>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</si>
  <si>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</si>
  <si>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</si>
  <si>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</si>
  <si>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</si>
  <si>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</si>
  <si>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</si>
  <si>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</si>
  <si>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</si>
  <si>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</si>
  <si>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</si>
  <si>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</si>
  <si>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</si>
  <si>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</si>
  <si>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</si>
  <si>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</si>
  <si>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</si>
  <si>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</si>
  <si>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</si>
  <si>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</si>
  <si>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</si>
  <si>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</si>
  <si>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</si>
  <si>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</si>
  <si>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</si>
  <si>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</si>
  <si>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</si>
  <si>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</si>
  <si>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</si>
  <si>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</si>
  <si>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</si>
  <si>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</si>
  <si>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</si>
  <si>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</si>
  <si>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</si>
  <si>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</si>
  <si>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</si>
  <si>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</si>
  <si>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</si>
  <si>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</si>
  <si>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</si>
  <si>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</si>
  <si>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</si>
  <si>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</si>
  <si>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</si>
  <si>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</si>
  <si>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</si>
  <si>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</si>
  <si>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</si>
  <si>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</si>
  <si>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</si>
  <si>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</si>
  <si>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</si>
  <si>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</si>
  <si>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</si>
  <si>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</si>
  <si>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</si>
  <si>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</si>
  <si>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</si>
  <si>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</si>
  <si>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</si>
  <si>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</si>
  <si>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</si>
  <si>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</si>
  <si>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</si>
  <si>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</si>
  <si>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</si>
  <si>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</si>
  <si>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</si>
  <si>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</si>
  <si>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</si>
  <si>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</si>
  <si>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</si>
  <si>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</si>
  <si>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</si>
  <si>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</si>
  <si>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</si>
  <si>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</si>
  <si>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</si>
  <si>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</si>
  <si>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</si>
  <si>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</si>
  <si>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</si>
  <si>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</si>
  <si>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</si>
  <si>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</si>
  <si>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</si>
  <si>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</si>
  <si>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</si>
  <si>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</si>
  <si>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</si>
  <si>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</si>
  <si>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</si>
  <si>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</si>
  <si>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</si>
  <si>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</si>
  <si>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</si>
  <si>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</si>
  <si>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</si>
  <si>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</si>
  <si>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</si>
  <si>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</si>
  <si>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</si>
  <si>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</si>
  <si>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</si>
  <si>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</si>
  <si>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</si>
  <si>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</si>
  <si>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</si>
  <si>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</si>
  <si>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</si>
  <si>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</si>
  <si>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</si>
  <si>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</si>
  <si>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</si>
  <si>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</si>
  <si>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</si>
  <si>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</si>
  <si>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</si>
  <si>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</si>
  <si>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</si>
  <si>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</si>
  <si>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</si>
  <si>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</si>
  <si>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</si>
  <si>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</si>
  <si>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</si>
  <si>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</si>
  <si>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</si>
  <si>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</si>
  <si>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</si>
  <si>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</si>
  <si>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</si>
  <si>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</si>
  <si>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</si>
  <si>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</si>
  <si>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</si>
  <si>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</si>
  <si>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</si>
  <si>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</si>
  <si>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</si>
  <si>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</si>
  <si>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</si>
  <si>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</si>
  <si>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</si>
  <si>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</si>
  <si>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</si>
  <si>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</si>
  <si>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</si>
  <si>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</si>
  <si>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</si>
  <si>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</si>
  <si>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</si>
  <si>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</si>
  <si>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</si>
  <si>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</si>
  <si>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</si>
  <si>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</si>
  <si>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</si>
  <si>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</si>
  <si>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</si>
  <si>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</si>
  <si>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</si>
  <si>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</si>
  <si>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</si>
  <si>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</si>
  <si>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</si>
  <si>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</si>
  <si>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</si>
  <si>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</si>
  <si>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</si>
  <si>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</si>
  <si>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</si>
  <si>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</si>
  <si>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</si>
  <si>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</si>
  <si>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</si>
  <si>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</si>
  <si>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</si>
  <si>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</si>
  <si>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</si>
  <si>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</si>
  <si>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</si>
  <si>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</si>
  <si>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</si>
  <si>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</si>
  <si>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</si>
  <si>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</si>
  <si>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</si>
  <si>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</si>
  <si>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</si>
  <si>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</si>
  <si>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</si>
  <si>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</si>
  <si>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</si>
  <si>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</si>
  <si>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</si>
  <si>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</si>
  <si>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</si>
  <si>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</si>
  <si>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</si>
  <si>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</si>
  <si>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</si>
  <si>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</si>
  <si>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</si>
  <si>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</si>
  <si>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</si>
  <si>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</si>
  <si>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</si>
  <si>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</si>
  <si>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</si>
  <si>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</si>
  <si>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</si>
  <si>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</si>
  <si>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</si>
  <si>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</si>
  <si>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</si>
  <si>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</si>
  <si>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</si>
  <si>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</si>
  <si>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</si>
  <si>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</si>
  <si>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</si>
  <si>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</si>
  <si>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</si>
  <si>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</si>
  <si>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</si>
  <si>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</si>
  <si>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</si>
  <si>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</si>
  <si>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</si>
  <si>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</si>
  <si>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</si>
  <si>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</si>
  <si>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</si>
  <si>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</si>
  <si>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</si>
  <si>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</si>
  <si>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</si>
  <si>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</si>
  <si>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</si>
  <si>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</si>
  <si>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</si>
  <si>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</si>
  <si>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</si>
  <si>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</si>
  <si>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</si>
  <si>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</si>
  <si>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</si>
  <si>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</si>
  <si>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</si>
  <si>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</si>
  <si>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</si>
  <si>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</si>
  <si>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</si>
  <si>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</si>
  <si>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</si>
  <si>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</si>
  <si>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</si>
  <si>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</si>
  <si>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</si>
  <si>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</si>
  <si>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</si>
  <si>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</si>
  <si>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</si>
  <si>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</si>
  <si>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</si>
  <si>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</si>
  <si>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</si>
  <si>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</si>
  <si>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</si>
  <si>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</si>
  <si>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</si>
  <si>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</si>
  <si>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</si>
  <si>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</si>
  <si>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</si>
  <si>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</si>
  <si>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</si>
  <si>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</si>
  <si>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</si>
  <si>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</si>
  <si>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</si>
  <si>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</si>
  <si>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</si>
  <si>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</si>
  <si>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</si>
  <si>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</si>
  <si>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</si>
  <si>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</si>
  <si>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</si>
  <si>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</si>
  <si>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</si>
  <si>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</si>
  <si>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</si>
  <si>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</si>
  <si>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</si>
  <si>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</si>
  <si>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</si>
  <si>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</si>
  <si>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</si>
  <si>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</si>
  <si>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</si>
  <si>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</si>
  <si>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</si>
  <si>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</si>
  <si>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</si>
  <si>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</si>
  <si>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</si>
  <si>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</si>
  <si>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</si>
  <si>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</si>
  <si>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</si>
  <si>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</si>
  <si>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</si>
  <si>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</si>
  <si>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</si>
  <si>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</si>
  <si>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</si>
  <si>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</si>
  <si>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</si>
  <si>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</si>
  <si>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</si>
  <si>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</si>
  <si>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</si>
  <si>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</si>
  <si>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</si>
  <si>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</si>
  <si>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</si>
  <si>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</si>
  <si>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</si>
  <si>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</si>
  <si>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</si>
  <si>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</si>
  <si>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</si>
  <si>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</si>
  <si>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</si>
  <si>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</si>
  <si>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</si>
  <si>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</si>
  <si>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</si>
  <si>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</si>
  <si>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</si>
  <si>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</si>
  <si>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</si>
  <si>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</si>
  <si>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</si>
  <si>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</si>
  <si>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</si>
  <si>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</si>
  <si>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</si>
  <si>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</si>
  <si>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</si>
  <si>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</si>
  <si>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</si>
  <si>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</si>
  <si>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</si>
  <si>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</si>
  <si>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</si>
  <si>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</si>
  <si>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</si>
  <si>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</si>
  <si>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</si>
  <si>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</si>
  <si>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</si>
  <si>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</si>
  <si>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</si>
  <si>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</si>
  <si>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</si>
  <si>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</si>
  <si>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</si>
  <si>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</si>
  <si>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</si>
  <si>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</si>
  <si>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</si>
  <si>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</si>
  <si>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</si>
  <si>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</si>
  <si>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</si>
  <si>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</si>
  <si>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</si>
  <si>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</si>
  <si>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</si>
  <si>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</si>
  <si>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</si>
  <si>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</si>
  <si>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</si>
  <si>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</si>
  <si>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</si>
  <si>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</si>
  <si>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</si>
  <si>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</si>
  <si>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</si>
  <si>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</si>
  <si>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</si>
  <si>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</si>
  <si>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</si>
  <si>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</si>
  <si>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</si>
  <si>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</si>
  <si>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</si>
  <si>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</si>
  <si>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</si>
  <si>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</si>
  <si>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</si>
  <si>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</si>
  <si>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</si>
  <si>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</si>
  <si>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</si>
  <si>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</si>
  <si>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</si>
  <si>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</si>
  <si>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</si>
  <si>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</si>
  <si>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</si>
  <si>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</si>
  <si>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</si>
  <si>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</si>
  <si>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</si>
  <si>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</si>
  <si>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</si>
  <si>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</si>
  <si>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</si>
  <si>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</si>
  <si>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</si>
  <si>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</si>
  <si>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</si>
  <si>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</si>
  <si>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</si>
  <si>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</si>
  <si>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</si>
  <si>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</si>
  <si>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</si>
  <si>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</si>
  <si>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</si>
  <si>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</si>
  <si>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</si>
  <si>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</si>
  <si>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</si>
  <si>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</si>
  <si>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</si>
  <si>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</si>
  <si>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</si>
  <si>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</si>
  <si>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</si>
  <si>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</si>
  <si>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</si>
  <si>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</si>
  <si>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</si>
  <si>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</si>
  <si>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</si>
  <si>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</si>
  <si>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</si>
  <si>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</si>
  <si>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</si>
  <si>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</si>
  <si>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</si>
  <si>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</si>
  <si>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</si>
  <si>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</si>
  <si>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</si>
  <si>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</si>
  <si>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</si>
  <si>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</si>
  <si>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</si>
  <si>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</si>
  <si>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</si>
  <si>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</si>
  <si>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</si>
  <si>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</si>
  <si>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</si>
  <si>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</si>
  <si>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</si>
  <si>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</si>
  <si>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</si>
  <si>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</si>
  <si>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</si>
  <si>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</si>
  <si>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</si>
  <si>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</si>
  <si>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</si>
  <si>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</si>
  <si>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</si>
  <si>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</si>
  <si>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</si>
  <si>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</si>
  <si>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</si>
  <si>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</si>
  <si>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</si>
  <si>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</si>
  <si>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</si>
  <si>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</si>
  <si>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</si>
  <si>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</si>
  <si>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</si>
  <si>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</si>
  <si>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</si>
  <si>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</si>
  <si>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</si>
  <si>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</si>
  <si>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</si>
  <si>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</si>
  <si>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</si>
  <si>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</si>
  <si>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</si>
  <si>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</si>
  <si>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</si>
  <si>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</si>
  <si>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</si>
  <si>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</si>
  <si>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</si>
  <si>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</si>
  <si>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</si>
  <si>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</si>
  <si>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</si>
  <si>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</si>
  <si>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</si>
  <si>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</si>
  <si>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</si>
  <si>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</si>
  <si>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</si>
  <si>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</si>
  <si>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</si>
  <si>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</si>
  <si>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</si>
  <si>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</si>
  <si>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</si>
  <si>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</si>
  <si>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</si>
  <si>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</si>
  <si>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</si>
  <si>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</si>
  <si>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</si>
  <si>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</si>
  <si>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</si>
  <si>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</si>
  <si>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</si>
  <si>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</si>
  <si>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</si>
  <si>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</si>
  <si>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</si>
  <si>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</si>
  <si>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</si>
  <si>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</si>
  <si>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</si>
  <si>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</si>
  <si>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</si>
  <si>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</si>
  <si>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</si>
  <si>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</si>
  <si>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</si>
  <si>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</si>
  <si>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</si>
  <si>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</si>
  <si>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</si>
  <si>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</si>
  <si>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</si>
  <si>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</si>
  <si>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</si>
  <si>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</si>
  <si>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</si>
  <si>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</si>
  <si>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</si>
  <si>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</si>
  <si>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</si>
  <si>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</si>
  <si>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</si>
  <si>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</si>
  <si>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</si>
  <si>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</si>
  <si>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</si>
  <si>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</si>
  <si>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</si>
  <si>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</si>
  <si>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</si>
  <si>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</si>
  <si>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</si>
  <si>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</si>
  <si>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</si>
  <si>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</si>
  <si>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</si>
  <si>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</si>
  <si>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</si>
  <si>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</si>
  <si>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</si>
  <si>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</si>
  <si>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</si>
  <si>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</si>
  <si>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</si>
  <si>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</si>
  <si>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</si>
  <si>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</si>
  <si>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</si>
  <si>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</si>
  <si>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</si>
  <si>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</si>
  <si>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</si>
  <si>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</si>
  <si>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</si>
  <si>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</si>
  <si>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</si>
  <si>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</si>
  <si>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</si>
  <si>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</si>
  <si>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</si>
  <si>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</si>
  <si>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</si>
  <si>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</si>
  <si>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</si>
  <si>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</si>
  <si>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</si>
  <si>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</si>
  <si>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</si>
  <si>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</si>
  <si>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</si>
  <si>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</si>
  <si>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</si>
  <si>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</si>
  <si>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</si>
  <si>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</si>
  <si>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</si>
  <si>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</si>
  <si>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</si>
  <si>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</si>
  <si>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</si>
  <si>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</si>
  <si>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</si>
  <si>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</si>
  <si>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</si>
  <si>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</si>
  <si>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</si>
  <si>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</si>
  <si>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</si>
  <si>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</si>
  <si>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</si>
  <si>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</si>
  <si>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</si>
  <si>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</si>
  <si>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</si>
  <si>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</si>
  <si>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</si>
  <si>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</si>
  <si>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</si>
  <si>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</si>
  <si>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</si>
  <si>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</si>
  <si>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</si>
  <si>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</si>
  <si>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</si>
  <si>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</si>
  <si>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</si>
  <si>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</si>
  <si>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</si>
  <si>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</si>
  <si>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</si>
  <si>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</si>
  <si>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</si>
  <si>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</si>
  <si>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</si>
  <si>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</si>
  <si>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</si>
  <si>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</si>
  <si>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</si>
  <si>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</si>
  <si>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</si>
  <si>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</si>
  <si>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</si>
  <si>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</si>
  <si>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</si>
  <si>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</si>
  <si>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</si>
  <si>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</si>
  <si>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</si>
  <si>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</si>
  <si>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</si>
  <si>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</si>
  <si>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</si>
  <si>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</si>
  <si>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</si>
  <si>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</si>
  <si>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</si>
  <si>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</si>
  <si>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</si>
  <si>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</si>
  <si>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</si>
  <si>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</si>
  <si>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</si>
  <si>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</si>
  <si>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</si>
  <si>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</si>
  <si>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</si>
  <si>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</si>
  <si>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</si>
  <si>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</si>
  <si>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</si>
  <si>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</si>
  <si>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</si>
  <si>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</si>
  <si>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</si>
  <si>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</si>
  <si>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</si>
  <si>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</si>
  <si>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</si>
  <si>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</si>
  <si>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</si>
  <si>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</si>
  <si>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</si>
  <si>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</si>
  <si>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</si>
  <si>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</si>
  <si>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</si>
  <si>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</si>
  <si>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</si>
  <si>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</si>
  <si>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</si>
  <si>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</si>
  <si>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</si>
  <si>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</si>
  <si>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</si>
  <si>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</si>
  <si>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</si>
  <si>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</si>
  <si>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</si>
  <si>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</si>
  <si>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</si>
  <si>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</si>
  <si>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</si>
  <si>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</si>
  <si>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</si>
  <si>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</si>
  <si>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</si>
  <si>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</si>
  <si>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</si>
  <si>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</si>
  <si>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</si>
  <si>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</si>
  <si>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</si>
  <si>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</si>
  <si>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</si>
  <si>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</si>
  <si>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</si>
  <si>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</si>
  <si>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</si>
  <si>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</si>
  <si>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</si>
  <si>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</si>
  <si>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</si>
  <si>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</si>
  <si>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</si>
  <si>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</si>
  <si>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</si>
  <si>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</si>
  <si>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</si>
  <si>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</si>
  <si>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</si>
  <si>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</si>
  <si>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</si>
  <si>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</si>
  <si>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</si>
  <si>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</si>
  <si>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</si>
  <si>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</si>
  <si>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</si>
  <si>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</si>
  <si>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</si>
  <si>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</si>
  <si>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</si>
  <si>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</si>
  <si>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</si>
  <si>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</si>
  <si>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</si>
  <si>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</si>
  <si>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</si>
  <si>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</si>
  <si>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</si>
  <si>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</si>
  <si>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</si>
  <si>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</si>
  <si>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</si>
  <si>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</si>
  <si>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</si>
  <si>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</si>
  <si>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</si>
  <si>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</si>
  <si>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</si>
  <si>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</si>
  <si>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</si>
  <si>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</si>
  <si>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</si>
  <si>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</si>
  <si>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</si>
  <si>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</si>
  <si>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</si>
  <si>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</si>
  <si>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</si>
  <si>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</si>
  <si>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</si>
  <si>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</si>
  <si>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</si>
  <si>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</si>
  <si>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</si>
  <si>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</si>
  <si>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</si>
  <si>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</si>
  <si>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</si>
  <si>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</si>
  <si>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</si>
  <si>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</si>
  <si>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</si>
  <si>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</si>
  <si>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</si>
  <si>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</si>
  <si>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</si>
  <si>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</si>
  <si>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</si>
  <si>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</si>
  <si>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</si>
  <si>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</si>
  <si>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</si>
  <si>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</si>
  <si>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</si>
  <si>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</si>
  <si>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</si>
  <si>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</si>
  <si>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</si>
  <si>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</si>
  <si>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</si>
  <si>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</si>
  <si>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</si>
  <si>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</si>
  <si>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</si>
  <si>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</si>
  <si>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</si>
  <si>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</si>
  <si>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</si>
  <si>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</si>
  <si>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</si>
  <si>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</si>
  <si>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</si>
  <si>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</si>
  <si>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</si>
  <si>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</si>
  <si>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</si>
  <si>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</si>
  <si>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</si>
  <si>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</si>
  <si>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</si>
  <si>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</si>
  <si>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</si>
  <si>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</si>
  <si>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</si>
  <si>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</si>
  <si>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</si>
  <si>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</si>
  <si>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</si>
  <si>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</si>
  <si>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</si>
  <si>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</si>
  <si>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</si>
  <si>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</si>
  <si>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</si>
  <si>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</si>
  <si>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</si>
  <si>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</si>
  <si>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</si>
  <si>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</si>
  <si>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</si>
  <si>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</si>
  <si>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</si>
  <si>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</si>
  <si>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</si>
  <si>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</si>
  <si>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</si>
  <si>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</si>
  <si>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</si>
  <si>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</si>
  <si>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</si>
  <si>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</si>
  <si>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</si>
  <si>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</si>
  <si>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</si>
  <si>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</si>
  <si>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</si>
  <si>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</si>
  <si>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</si>
  <si>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</si>
  <si>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</si>
  <si>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</si>
  <si>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</si>
  <si>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</si>
  <si>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</si>
  <si>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</si>
  <si>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</si>
  <si>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</si>
  <si>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</si>
  <si>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</si>
  <si>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</si>
  <si>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</si>
  <si>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</si>
  <si>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</si>
  <si>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</si>
  <si>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</si>
  <si>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</si>
  <si>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</si>
  <si>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</si>
  <si>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</si>
  <si>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</si>
  <si>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</si>
  <si>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</si>
  <si>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</si>
  <si>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</si>
  <si>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</si>
  <si>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</si>
  <si>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</si>
  <si>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</si>
  <si>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</si>
  <si>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</si>
  <si>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</si>
  <si>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</si>
  <si>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</si>
  <si>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</si>
  <si>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</si>
  <si>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</si>
  <si>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</si>
  <si>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</si>
  <si>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</si>
  <si>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</si>
  <si>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</si>
  <si>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</si>
  <si>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</si>
  <si>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</si>
  <si>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</si>
  <si>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</si>
  <si>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</si>
  <si>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</si>
  <si>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</si>
  <si>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</si>
  <si>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</si>
  <si>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</si>
  <si>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</si>
  <si>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</si>
  <si>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</si>
  <si>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</si>
  <si>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</si>
  <si>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</si>
  <si>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</si>
  <si>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</si>
  <si>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</si>
  <si>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</si>
  <si>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</si>
  <si>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</si>
  <si>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</si>
  <si>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</si>
  <si>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</si>
  <si>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</si>
  <si>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</si>
  <si>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</si>
  <si>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</si>
  <si>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</si>
  <si>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</si>
  <si>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</si>
  <si>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</si>
  <si>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</si>
  <si>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</si>
  <si>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</si>
  <si>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</si>
  <si>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</si>
  <si>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</si>
  <si>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</si>
  <si>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</si>
  <si>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</si>
  <si>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</si>
  <si>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</si>
  <si>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</si>
  <si>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</si>
  <si>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</si>
  <si>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</si>
  <si>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</si>
  <si>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</si>
  <si>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</si>
  <si>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</si>
  <si>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</si>
  <si>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</si>
  <si>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</si>
  <si>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</si>
  <si>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</si>
  <si>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</si>
  <si>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</si>
  <si>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</si>
  <si>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</si>
  <si>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</si>
  <si>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</si>
  <si>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</si>
  <si>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</si>
  <si>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</si>
  <si>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</si>
  <si>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</si>
  <si>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</si>
  <si>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</si>
  <si>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</si>
  <si>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</si>
  <si>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</si>
  <si>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</si>
  <si>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</si>
  <si>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</si>
  <si>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</si>
  <si>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</si>
  <si>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</si>
  <si>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</si>
  <si>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</si>
  <si>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</si>
  <si>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</si>
  <si>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</si>
  <si>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</si>
  <si>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</si>
  <si>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</si>
  <si>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</si>
  <si>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</si>
  <si>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</si>
  <si>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</si>
  <si>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</si>
  <si>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</si>
  <si>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</si>
  <si>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</si>
  <si>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</si>
  <si>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</si>
  <si>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</si>
  <si>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</si>
  <si>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</si>
  <si>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</si>
  <si>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</si>
  <si>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</si>
  <si>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</si>
  <si>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</si>
  <si>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</si>
  <si>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</si>
  <si>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</si>
  <si>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</si>
  <si>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</si>
  <si>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</si>
  <si>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</si>
  <si>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</si>
  <si>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</si>
  <si>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</si>
  <si>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</si>
  <si>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</si>
  <si>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</si>
  <si>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</si>
  <si>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</si>
  <si>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</si>
  <si>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</si>
  <si>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</si>
  <si>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</si>
  <si>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</si>
  <si>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</si>
  <si>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</si>
  <si>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</si>
  <si>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</si>
  <si>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</si>
  <si>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</si>
  <si>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</si>
  <si>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</si>
  <si>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</si>
  <si>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</si>
  <si>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</si>
  <si>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</si>
  <si>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</si>
  <si>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</si>
  <si>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</si>
  <si>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</si>
  <si>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</si>
  <si>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</si>
  <si>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</si>
  <si>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</si>
  <si>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</si>
  <si>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</si>
  <si>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</si>
  <si>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</si>
  <si>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</si>
  <si>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</si>
  <si>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</si>
  <si>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</si>
  <si>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</si>
  <si>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</si>
  <si>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</si>
  <si>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</si>
  <si>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</si>
  <si>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</si>
  <si>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</si>
  <si>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</si>
  <si>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</si>
  <si>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</si>
  <si>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</si>
  <si>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</si>
  <si>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</si>
  <si>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</si>
  <si>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</si>
  <si>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</si>
  <si>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</si>
  <si>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</si>
  <si>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</si>
  <si>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</si>
  <si>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</si>
  <si>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</si>
  <si>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</si>
  <si>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</si>
  <si>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</si>
  <si>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</si>
  <si>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</si>
  <si>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</si>
  <si>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</si>
  <si>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</si>
  <si>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</si>
  <si>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</si>
  <si>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</si>
  <si>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</si>
  <si>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</si>
  <si>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</si>
  <si>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</si>
  <si>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</si>
  <si>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</si>
  <si>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</si>
  <si>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</si>
  <si>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</si>
  <si>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</si>
  <si>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</si>
  <si>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</si>
  <si>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</si>
  <si>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</si>
  <si>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</si>
  <si>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</si>
  <si>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</si>
  <si>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</si>
  <si>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</si>
  <si>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</si>
  <si>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</si>
  <si>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</si>
  <si>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</si>
  <si>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</si>
  <si>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</si>
  <si>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</si>
  <si>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</si>
  <si>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</si>
  <si>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</si>
  <si>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</si>
  <si>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</si>
  <si>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</si>
  <si>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</si>
  <si>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</si>
  <si>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</si>
  <si>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</si>
  <si>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</si>
  <si>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</si>
  <si>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</si>
  <si>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</si>
  <si>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</si>
  <si>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</si>
  <si>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</si>
  <si>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</si>
  <si>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</si>
  <si>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</si>
  <si>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</si>
  <si>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</si>
  <si>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</si>
  <si>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</si>
  <si>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</si>
  <si>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</si>
  <si>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</si>
  <si>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</si>
  <si>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</si>
  <si>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</si>
  <si>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</si>
  <si>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</si>
  <si>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</si>
  <si>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</si>
  <si>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</si>
  <si>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</si>
  <si>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</si>
  <si>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</si>
  <si>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</si>
  <si>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</si>
  <si>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</si>
  <si>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</si>
  <si>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</si>
  <si>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</si>
  <si>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</si>
  <si>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</si>
  <si>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</si>
  <si>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</si>
  <si>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</si>
  <si>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</si>
  <si>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</si>
  <si>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</si>
  <si>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</si>
  <si>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</si>
  <si>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</si>
  <si>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</si>
  <si>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</si>
  <si>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</si>
  <si>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</si>
  <si>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</si>
  <si>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</si>
  <si>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</si>
  <si>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</si>
  <si>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</si>
  <si>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</si>
  <si>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</si>
  <si>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</si>
  <si>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</si>
  <si>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</si>
  <si>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</si>
  <si>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</si>
  <si>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</si>
  <si>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</si>
  <si>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</si>
  <si>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</si>
  <si>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</si>
  <si>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</si>
  <si>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</si>
  <si>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</si>
  <si>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</si>
  <si>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</si>
  <si>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</si>
  <si>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</si>
  <si>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</si>
  <si>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</si>
  <si>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</si>
  <si>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</si>
  <si>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</si>
  <si>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</si>
  <si>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</si>
  <si>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</si>
  <si>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</si>
  <si>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</si>
  <si>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</si>
  <si>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</si>
  <si>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</si>
  <si>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</si>
  <si>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</si>
  <si>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</si>
  <si>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</si>
  <si>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</si>
  <si>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</si>
  <si>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</si>
  <si>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</si>
  <si>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</si>
  <si>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</si>
  <si>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</si>
  <si>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</si>
  <si>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</si>
  <si>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</si>
  <si>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</si>
  <si>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</si>
  <si>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</si>
  <si>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</si>
  <si>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</si>
  <si>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</si>
  <si>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</si>
  <si>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</si>
  <si>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</si>
  <si>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</si>
  <si>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</si>
  <si>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</si>
  <si>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</si>
  <si>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</si>
  <si>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</si>
  <si>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</si>
  <si>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</si>
  <si>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</si>
  <si>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</si>
  <si>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</si>
  <si>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</si>
  <si>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</si>
  <si>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</si>
  <si>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</si>
  <si>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</si>
  <si>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</si>
  <si>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</si>
  <si>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</si>
  <si>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</si>
  <si>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</si>
  <si>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</si>
  <si>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</si>
  <si>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</si>
  <si>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</si>
  <si>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</si>
  <si>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</si>
  <si>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</si>
  <si>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</si>
  <si>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</si>
  <si>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</si>
  <si>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</si>
  <si>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</si>
  <si>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</si>
  <si>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</si>
  <si>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</si>
  <si>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</si>
  <si>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</si>
  <si>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</si>
  <si>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</si>
  <si>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</si>
  <si>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</si>
  <si>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</si>
  <si>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</si>
  <si>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</si>
  <si>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</si>
  <si>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</si>
  <si>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</si>
  <si>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</si>
  <si>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</si>
  <si>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</si>
  <si>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</si>
  <si>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</si>
  <si>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</si>
  <si>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</si>
  <si>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</si>
  <si>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</si>
  <si>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</si>
  <si>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</si>
  <si>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</si>
  <si>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</si>
  <si>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</si>
  <si>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</si>
  <si>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</si>
  <si>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</si>
  <si>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</si>
  <si>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</si>
  <si>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</si>
  <si>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</si>
  <si>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</si>
  <si>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</si>
  <si>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</si>
  <si>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</si>
  <si>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</si>
  <si>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</si>
  <si>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</si>
  <si>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</si>
  <si>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</si>
  <si>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</si>
  <si>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</si>
  <si>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</si>
  <si>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</si>
  <si>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</si>
  <si>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</si>
  <si>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</si>
  <si>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</si>
  <si>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</si>
  <si>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</si>
  <si>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</si>
  <si>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</si>
  <si>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</si>
  <si>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</si>
  <si>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</si>
  <si>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</si>
  <si>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</si>
  <si>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</si>
  <si>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</si>
  <si>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</si>
  <si>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</si>
  <si>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</si>
  <si>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</si>
  <si>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</si>
  <si>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</si>
  <si>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</si>
  <si>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</si>
  <si>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</si>
  <si>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</si>
  <si>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</si>
  <si>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</si>
  <si>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</si>
  <si>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</si>
  <si>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</si>
  <si>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</si>
  <si>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</si>
  <si>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</si>
  <si>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</si>
  <si>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</si>
  <si>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</si>
  <si>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</si>
  <si>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</si>
  <si>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</si>
  <si>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</si>
  <si>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</si>
  <si>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</si>
  <si>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</si>
  <si>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</si>
  <si>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</si>
  <si>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</si>
  <si>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</si>
  <si>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</si>
  <si>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</si>
  <si>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</si>
  <si>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</si>
  <si>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</si>
  <si>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</si>
  <si>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</si>
  <si>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</si>
  <si>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</si>
  <si>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</si>
  <si>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</si>
  <si>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</si>
  <si>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</si>
  <si>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</si>
  <si>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</si>
  <si>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</si>
  <si>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</si>
  <si>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</si>
  <si>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</si>
  <si>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</si>
  <si>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</si>
  <si>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</si>
  <si>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</si>
  <si>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</si>
  <si>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</si>
  <si>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</si>
  <si>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</si>
  <si>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</si>
  <si>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</si>
  <si>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</si>
  <si>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</si>
  <si>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</si>
  <si>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</si>
  <si>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</si>
  <si>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</si>
  <si>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</si>
  <si>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</si>
  <si>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</si>
  <si>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</si>
  <si>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</si>
  <si>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</si>
  <si>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</si>
  <si>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</si>
  <si>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</si>
  <si>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</si>
  <si>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</si>
  <si>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</si>
  <si>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</si>
  <si>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</si>
  <si>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</si>
  <si>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</si>
  <si>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</si>
  <si>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</si>
  <si>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</si>
  <si>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</si>
  <si>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</si>
  <si>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</si>
  <si>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</si>
  <si>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</si>
  <si>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</si>
  <si>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</si>
  <si>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</si>
  <si>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</si>
  <si>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</si>
  <si>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</si>
  <si>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</si>
  <si>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</si>
  <si>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</si>
  <si>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</si>
  <si>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</si>
  <si>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</si>
  <si>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</si>
  <si>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</si>
  <si>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</si>
  <si>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</si>
  <si>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</si>
  <si>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</si>
  <si>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</si>
  <si>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</si>
  <si>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</si>
  <si>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</si>
  <si>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</si>
  <si>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</si>
  <si>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</si>
  <si>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</si>
  <si>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</si>
  <si>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</si>
  <si>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</si>
  <si>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</si>
  <si>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</si>
  <si>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</si>
  <si>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</si>
  <si>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</si>
  <si>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</si>
  <si>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</si>
  <si>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</si>
  <si>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</si>
  <si>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</si>
  <si>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</si>
  <si>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</si>
  <si>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</si>
  <si>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</si>
  <si>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</si>
  <si>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</si>
  <si>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</si>
  <si>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</si>
  <si>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</si>
  <si>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</si>
  <si>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</si>
  <si>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</si>
  <si>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</si>
  <si>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</si>
  <si>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</si>
  <si>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</si>
  <si>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</si>
  <si>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</si>
  <si>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</si>
  <si>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</si>
  <si>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</si>
  <si>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</si>
  <si>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</si>
  <si>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</si>
  <si>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</si>
  <si>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</si>
  <si>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</si>
  <si>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</si>
  <si>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</si>
  <si>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</si>
  <si>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</si>
  <si>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</si>
  <si>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</si>
  <si>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</si>
  <si>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</si>
  <si>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</si>
  <si>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</si>
  <si>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</si>
  <si>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</si>
  <si>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</si>
  <si>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</si>
  <si>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</si>
  <si>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</si>
  <si>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</si>
  <si>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</si>
  <si>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</si>
  <si>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</si>
  <si>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</si>
  <si>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</si>
  <si>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</si>
  <si>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</si>
  <si>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</si>
  <si>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</si>
  <si>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</si>
  <si>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</si>
  <si>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</si>
  <si>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</si>
  <si>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</si>
  <si>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</si>
  <si>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</si>
  <si>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</si>
  <si>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</si>
  <si>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</si>
  <si>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</si>
  <si>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</si>
  <si>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</si>
  <si>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</si>
  <si>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</si>
  <si>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</si>
  <si>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</si>
  <si>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</si>
  <si>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</si>
  <si>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</si>
  <si>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</si>
  <si>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</si>
  <si>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</si>
  <si>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</si>
  <si>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</si>
  <si>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</si>
  <si>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</si>
  <si>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</si>
  <si>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</si>
  <si>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</si>
  <si>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</si>
  <si>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</si>
  <si>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</si>
  <si>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</si>
  <si>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</si>
  <si>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</si>
  <si>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</si>
  <si>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</si>
  <si>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</si>
  <si>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</si>
  <si>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</si>
  <si>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</si>
  <si>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</si>
  <si>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</si>
  <si>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</si>
  <si>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</si>
  <si>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</si>
  <si>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</si>
  <si>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</si>
  <si>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</si>
  <si>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</si>
  <si>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</si>
  <si>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</si>
  <si>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</si>
  <si>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</si>
  <si>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</si>
  <si>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</si>
  <si>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</si>
  <si>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</si>
  <si>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</si>
  <si>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</si>
  <si>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</si>
  <si>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</si>
  <si>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</si>
  <si>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</si>
  <si>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</si>
  <si>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</si>
  <si>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</si>
  <si>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</si>
  <si>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</si>
  <si>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</si>
  <si>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</si>
  <si>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</si>
  <si>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</si>
  <si>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</si>
  <si>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</si>
  <si>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</si>
  <si>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</si>
  <si>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</si>
  <si>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</si>
  <si>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</si>
  <si>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</si>
  <si>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</si>
  <si>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</si>
  <si>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</si>
  <si>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</si>
  <si>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</si>
  <si>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</si>
  <si>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</si>
  <si>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</si>
  <si>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</si>
  <si>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</si>
  <si>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</si>
  <si>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</si>
  <si>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</si>
  <si>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</si>
  <si>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</si>
  <si>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</si>
  <si>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</si>
  <si>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</si>
  <si>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</si>
  <si>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</si>
  <si>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</si>
  <si>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</si>
  <si>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</si>
  <si>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</si>
  <si>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</si>
  <si>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</si>
  <si>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</si>
  <si>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</si>
  <si>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</si>
  <si>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</si>
  <si>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</si>
  <si>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</si>
  <si>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</si>
  <si>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</si>
  <si>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</si>
  <si>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</si>
  <si>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</si>
  <si>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</si>
  <si>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</si>
  <si>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</si>
  <si>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</si>
  <si>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</si>
  <si>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</si>
  <si>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</si>
  <si>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</si>
  <si>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</si>
  <si>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</si>
  <si>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</si>
  <si>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</si>
  <si>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</si>
  <si>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</si>
  <si>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</si>
  <si>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</si>
  <si>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</si>
  <si>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</si>
  <si>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</si>
  <si>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</si>
  <si>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</si>
  <si>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</si>
  <si>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</si>
  <si>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</si>
  <si>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</si>
  <si>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</si>
  <si>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</si>
  <si>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</si>
  <si>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</si>
  <si>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</si>
  <si>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</si>
  <si>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</si>
  <si>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</si>
  <si>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</si>
  <si>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</si>
  <si>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</si>
  <si>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</si>
  <si>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</si>
  <si>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</si>
  <si>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</si>
  <si>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</si>
  <si>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</si>
  <si>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</si>
  <si>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</si>
  <si>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</si>
  <si>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</si>
  <si>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</si>
  <si>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</si>
  <si>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</si>
  <si>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</si>
  <si>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</si>
  <si>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</si>
  <si>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</si>
  <si>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</si>
  <si>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</si>
  <si>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</si>
  <si>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</si>
  <si>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</si>
  <si>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</si>
  <si>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</si>
  <si>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</si>
  <si>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</si>
  <si>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</si>
  <si>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</si>
  <si>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</si>
  <si>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</si>
  <si>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</si>
  <si>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</si>
  <si>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</si>
  <si>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</si>
  <si>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</si>
  <si>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</si>
  <si>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</si>
  <si>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</si>
  <si>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</si>
  <si>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</si>
  <si>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</si>
  <si>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</si>
  <si>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</si>
  <si>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</si>
  <si>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</si>
  <si>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</si>
  <si>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</si>
  <si>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</si>
  <si>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</si>
  <si>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</si>
  <si>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</si>
  <si>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</si>
  <si>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</si>
  <si>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</si>
  <si>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</si>
  <si>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</si>
  <si>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</si>
  <si>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</si>
  <si>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</si>
  <si>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</si>
  <si>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</si>
  <si>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</si>
  <si>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</si>
  <si>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</si>
  <si>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</si>
  <si>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</si>
  <si>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</si>
  <si>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</si>
  <si>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</si>
  <si>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</si>
  <si>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</si>
  <si>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</si>
  <si>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</si>
  <si>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</si>
  <si>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</si>
  <si>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</si>
  <si>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</si>
  <si>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</si>
  <si>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</si>
  <si>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</si>
  <si>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</si>
  <si>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</si>
  <si>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</si>
  <si>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</si>
  <si>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</si>
  <si>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</si>
  <si>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</si>
  <si>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</si>
  <si>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</si>
  <si>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</si>
  <si>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</si>
  <si>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</si>
  <si>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</si>
  <si>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</si>
  <si>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</si>
  <si>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</si>
  <si>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</si>
  <si>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</si>
  <si>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</si>
  <si>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</si>
  <si>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</si>
  <si>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</si>
  <si>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</si>
  <si>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</si>
  <si>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</si>
  <si>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</si>
  <si>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</si>
  <si>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</si>
  <si>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</si>
  <si>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</si>
  <si>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</si>
  <si>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</si>
  <si>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</si>
  <si>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</si>
  <si>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</si>
  <si>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</si>
  <si>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</si>
  <si>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</si>
  <si>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</si>
  <si>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</si>
  <si>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</si>
  <si>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</si>
  <si>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</si>
  <si>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</si>
  <si>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</si>
  <si>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</si>
  <si>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</si>
  <si>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</si>
  <si>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</si>
  <si>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</si>
  <si>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</si>
  <si>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</si>
  <si>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</si>
  <si>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</si>
  <si>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</si>
  <si>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</si>
  <si>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</si>
  <si>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</si>
  <si>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</si>
  <si>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</si>
  <si>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</si>
  <si>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</si>
  <si>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</si>
  <si>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</si>
  <si>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</si>
  <si>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</si>
  <si>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</si>
  <si>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</si>
  <si>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</si>
  <si>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</si>
  <si>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</si>
  <si>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</si>
  <si>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</si>
  <si>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</si>
  <si>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</si>
  <si>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</si>
  <si>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</si>
  <si>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</si>
  <si>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</si>
  <si>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</si>
  <si>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</si>
  <si>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</si>
  <si>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</si>
  <si>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</si>
  <si>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</si>
  <si>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</si>
  <si>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</si>
  <si>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</si>
  <si>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</si>
  <si>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</si>
  <si>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</si>
  <si>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</si>
  <si>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</si>
  <si>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</si>
  <si>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</si>
  <si>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</si>
  <si>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</si>
  <si>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</si>
  <si>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</si>
  <si>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</si>
  <si>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</si>
  <si>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</si>
  <si>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</si>
  <si>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</si>
  <si>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</si>
  <si>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</si>
  <si>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</si>
  <si>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</si>
  <si>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</si>
  <si>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</si>
  <si>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</si>
  <si>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</si>
  <si>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</si>
  <si>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</si>
  <si>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</si>
  <si>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</si>
  <si>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</si>
  <si>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</si>
  <si>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</si>
  <si>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</si>
  <si>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</si>
  <si>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</si>
  <si>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</si>
  <si>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</si>
  <si>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</si>
  <si>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</si>
  <si>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</si>
  <si>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</si>
  <si>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</si>
  <si>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</si>
  <si>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</si>
  <si>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</si>
  <si>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</si>
  <si>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</si>
  <si>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</si>
  <si>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</si>
  <si>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</si>
  <si>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</si>
  <si>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</si>
  <si>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</si>
  <si>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</si>
  <si>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</si>
  <si>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</si>
  <si>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</si>
  <si>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</si>
  <si>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</si>
  <si>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</si>
  <si>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</si>
  <si>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</si>
  <si>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</si>
  <si>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</si>
  <si>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</si>
  <si>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</si>
  <si>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</si>
  <si>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</si>
  <si>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</si>
  <si>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</si>
  <si>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</si>
  <si>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</si>
  <si>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</si>
  <si>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</si>
  <si>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</si>
  <si>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</si>
  <si>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</si>
  <si>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</si>
  <si>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</si>
  <si>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</si>
  <si>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</si>
  <si>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</si>
  <si>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</si>
  <si>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</si>
  <si>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</si>
  <si>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</si>
  <si>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</si>
  <si>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</si>
  <si>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</si>
  <si>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</si>
  <si>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</si>
  <si>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</si>
  <si>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</si>
  <si>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</si>
  <si>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</si>
  <si>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</si>
  <si>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</si>
  <si>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</si>
  <si>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</si>
  <si>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</si>
  <si>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</si>
  <si>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</si>
  <si>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</si>
  <si>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</si>
  <si>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</si>
  <si>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</si>
  <si>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</si>
  <si>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</si>
  <si>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</si>
  <si>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</si>
  <si>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</si>
  <si>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</si>
  <si>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</si>
  <si>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</si>
  <si>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</si>
  <si>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</si>
  <si>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</si>
  <si>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</si>
  <si>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</si>
  <si>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</si>
  <si>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</si>
  <si>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</si>
  <si>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</si>
  <si>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</si>
  <si>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</si>
  <si>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</si>
  <si>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</si>
  <si>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</si>
  <si>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</si>
  <si>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</si>
  <si>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</si>
  <si>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</si>
  <si>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</si>
  <si>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</si>
  <si>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</si>
  <si>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</si>
  <si>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</si>
  <si>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</si>
  <si>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</si>
  <si>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</si>
  <si>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</si>
  <si>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</si>
  <si>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</si>
  <si>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</si>
  <si>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</si>
  <si>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</si>
  <si>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</si>
  <si>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</si>
  <si>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</si>
  <si>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</si>
  <si>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</si>
  <si>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</si>
  <si>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</si>
  <si>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</si>
  <si>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</si>
  <si>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</si>
  <si>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</si>
  <si>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</si>
  <si>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</si>
  <si>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</si>
  <si>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</si>
  <si>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</si>
  <si>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</si>
  <si>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</si>
  <si>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</si>
  <si>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</si>
  <si>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</si>
  <si>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</si>
  <si>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</si>
  <si>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</si>
  <si>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</si>
  <si>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</si>
  <si>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</si>
  <si>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</si>
  <si>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</si>
  <si>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</si>
  <si>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</si>
  <si>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</si>
  <si>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</si>
  <si>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</si>
  <si>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</si>
  <si>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</si>
  <si>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</si>
  <si>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</si>
  <si>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</si>
  <si>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</si>
  <si>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</si>
  <si>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</si>
  <si>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</si>
  <si>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</si>
  <si>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</si>
  <si>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</si>
  <si>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</si>
  <si>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</si>
  <si>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</si>
  <si>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</si>
  <si>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</si>
  <si>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</si>
  <si>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</si>
  <si>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</si>
  <si>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</si>
  <si>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</si>
  <si>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</si>
  <si>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</si>
  <si>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</si>
  <si>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</si>
  <si>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</si>
  <si>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</si>
  <si>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</si>
  <si>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</si>
  <si>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</si>
  <si>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</si>
  <si>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</si>
  <si>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</si>
  <si>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</si>
  <si>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</si>
  <si>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</si>
  <si>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</si>
  <si>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</si>
  <si>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</si>
  <si>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</si>
  <si>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</si>
  <si>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</si>
  <si>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</si>
  <si>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</si>
  <si>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</si>
  <si>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</si>
  <si>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</si>
  <si>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</si>
  <si>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</si>
  <si>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</si>
  <si>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</si>
  <si>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</si>
  <si>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</si>
  <si>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</si>
  <si>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</si>
  <si>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</si>
  <si>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</si>
  <si>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</si>
  <si>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</si>
  <si>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</si>
  <si>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</si>
  <si>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</si>
  <si>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</si>
  <si>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</si>
  <si>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</si>
  <si>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</si>
  <si>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</si>
  <si>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</si>
  <si>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</si>
  <si>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</si>
  <si>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</si>
  <si>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</si>
  <si>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</si>
  <si>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</si>
  <si>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</si>
  <si>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</si>
  <si>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</si>
  <si>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</si>
  <si>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</si>
  <si>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</si>
  <si>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</si>
  <si>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</si>
  <si>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</si>
  <si>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</si>
  <si>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</si>
  <si>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</si>
  <si>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</si>
  <si>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</si>
  <si>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</si>
  <si>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</si>
  <si>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</si>
  <si>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</si>
  <si>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</si>
  <si>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</si>
  <si>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</si>
  <si>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</si>
  <si>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</si>
  <si>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</si>
  <si>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</si>
  <si>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</si>
  <si>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</si>
  <si>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</si>
  <si>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</si>
  <si>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</si>
  <si>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</si>
  <si>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</si>
  <si>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</si>
  <si>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</si>
  <si>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</si>
  <si>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</si>
  <si>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</si>
  <si>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</si>
  <si>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</si>
  <si>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</si>
  <si>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</si>
  <si>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</si>
  <si>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</si>
  <si>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</si>
  <si>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</si>
  <si>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</si>
  <si>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</si>
  <si>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</si>
  <si>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</si>
  <si>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</si>
  <si>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</si>
  <si>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</si>
  <si>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</si>
  <si>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</si>
  <si>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</si>
  <si>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</si>
  <si>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</si>
  <si>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</si>
  <si>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</si>
  <si>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</si>
  <si>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</si>
  <si>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</si>
  <si>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</si>
  <si>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</si>
  <si>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</si>
  <si>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</si>
  <si>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</si>
  <si>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</si>
  <si>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</si>
  <si>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</si>
  <si>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</si>
  <si>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</si>
  <si>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</si>
  <si>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</si>
  <si>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</si>
  <si>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</si>
  <si>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</si>
  <si>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</si>
  <si>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</si>
  <si>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</si>
  <si>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</si>
  <si>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</si>
  <si>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</si>
  <si>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</si>
  <si>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</si>
  <si>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</si>
  <si>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</si>
  <si>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</si>
  <si>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</si>
  <si>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</si>
  <si>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</si>
  <si>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</si>
  <si>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</si>
  <si>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</si>
  <si>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</si>
  <si>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</si>
  <si>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</si>
  <si>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</si>
  <si>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</si>
  <si>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</si>
  <si>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</si>
  <si>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</si>
  <si>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</si>
  <si>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</si>
  <si>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</si>
  <si>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</si>
  <si>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</si>
  <si>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</si>
  <si>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</si>
  <si>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</si>
  <si>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</si>
  <si>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</si>
  <si>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</si>
  <si>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</si>
  <si>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</si>
  <si>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</si>
  <si>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</si>
  <si>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</si>
  <si>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</si>
  <si>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</si>
  <si>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</si>
  <si>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</si>
  <si>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</si>
  <si>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</si>
  <si>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</si>
  <si>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</si>
  <si>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</si>
  <si>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</si>
  <si>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</si>
  <si>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</si>
  <si>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</si>
  <si>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</si>
  <si>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</si>
  <si>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</si>
  <si>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</si>
  <si>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</si>
  <si>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</si>
  <si>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</si>
  <si>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</si>
  <si>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</si>
  <si>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</si>
  <si>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</si>
  <si>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</si>
  <si>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</si>
  <si>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</si>
  <si>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</si>
  <si>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</si>
  <si>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</si>
  <si>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</si>
  <si>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</si>
  <si>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</si>
  <si>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</si>
  <si>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</si>
  <si>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</si>
  <si>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</si>
  <si>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</si>
  <si>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</si>
  <si>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</si>
  <si>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</si>
  <si>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</si>
  <si>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</si>
  <si>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</si>
  <si>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</si>
  <si>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</si>
  <si>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</si>
  <si>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</si>
  <si>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</si>
  <si>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</si>
  <si>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</si>
  <si>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</si>
  <si>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</si>
  <si>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</si>
  <si>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</si>
  <si>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</si>
  <si>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</si>
  <si>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</si>
  <si>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</si>
  <si>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</si>
  <si>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</si>
  <si>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</si>
  <si>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</si>
  <si>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</si>
  <si>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</si>
  <si>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</si>
  <si>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</si>
  <si>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</si>
  <si>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</si>
  <si>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</si>
  <si>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</si>
  <si>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</si>
  <si>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</si>
  <si>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</si>
  <si>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</si>
  <si>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</si>
  <si>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</si>
  <si>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</si>
  <si>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</si>
  <si>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</si>
  <si>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</si>
  <si>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</si>
  <si>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</si>
  <si>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</si>
  <si>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</si>
  <si>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</si>
  <si>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</si>
  <si>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</si>
  <si>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</si>
  <si>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</si>
  <si>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</si>
  <si>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</si>
  <si>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</si>
  <si>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</si>
  <si>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</si>
  <si>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</si>
  <si>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</si>
  <si>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</si>
  <si>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</si>
  <si>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</si>
  <si>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</si>
  <si>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</si>
  <si>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</si>
  <si>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</si>
  <si>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</si>
  <si>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</si>
  <si>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</si>
  <si>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</si>
  <si>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</si>
  <si>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</si>
  <si>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</si>
  <si>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</si>
  <si>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</si>
  <si>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</si>
  <si>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</si>
  <si>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</si>
  <si>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</si>
  <si>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</si>
  <si>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</si>
  <si>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</si>
  <si>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</si>
  <si>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</si>
  <si>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</si>
  <si>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</si>
  <si>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</si>
  <si>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</si>
  <si>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</si>
  <si>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</si>
  <si>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</si>
  <si>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</si>
  <si>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</si>
  <si>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</si>
  <si>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</si>
  <si>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</si>
  <si>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</si>
  <si>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</si>
  <si>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</si>
  <si>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</si>
  <si>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</si>
  <si>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</si>
  <si>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</si>
  <si>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</si>
  <si>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</si>
  <si>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</si>
  <si>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</si>
  <si>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</si>
  <si>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</si>
  <si>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</si>
  <si>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</si>
  <si>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</si>
  <si>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</si>
  <si>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</si>
  <si>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</si>
  <si>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</si>
  <si>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</si>
  <si>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</si>
  <si>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</si>
  <si>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</si>
  <si>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</si>
  <si>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</si>
  <si>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</si>
  <si>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</si>
  <si>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</si>
  <si>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</si>
  <si>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</si>
  <si>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</si>
  <si>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</si>
  <si>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</si>
  <si>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</si>
  <si>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</si>
  <si>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</si>
  <si>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</si>
  <si>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</si>
  <si>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</si>
  <si>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</si>
  <si>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</si>
  <si>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</si>
  <si>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</si>
  <si>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</si>
  <si>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</si>
  <si>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</si>
  <si>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</si>
  <si>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</si>
  <si>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</si>
  <si>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</si>
  <si>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</si>
  <si>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</si>
  <si>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</si>
  <si>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</si>
  <si>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</si>
  <si>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</si>
  <si>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</si>
  <si>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</si>
  <si>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</si>
  <si>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</si>
  <si>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</si>
  <si>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</si>
  <si>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</si>
  <si>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</si>
  <si>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</si>
  <si>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</si>
  <si>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</si>
  <si>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</si>
  <si>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</si>
  <si>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</si>
  <si>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</si>
  <si>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</si>
  <si>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</si>
  <si>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</si>
  <si>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</si>
  <si>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</si>
  <si>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</si>
  <si>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</si>
  <si>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</si>
  <si>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</si>
  <si>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</si>
  <si>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</si>
  <si>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</si>
  <si>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</si>
  <si>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</si>
  <si>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</si>
  <si>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</si>
  <si>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</si>
  <si>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</si>
  <si>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</si>
  <si>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</si>
  <si>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</si>
  <si>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</si>
  <si>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</si>
  <si>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</si>
  <si>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</si>
  <si>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</si>
  <si>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</si>
  <si>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</si>
  <si>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</si>
  <si>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</si>
  <si>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</si>
  <si>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</si>
  <si>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</si>
  <si>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</si>
  <si>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</si>
  <si>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</si>
  <si>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</si>
  <si>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</si>
  <si>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</si>
  <si>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</si>
  <si>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</si>
  <si>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</si>
  <si>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</si>
  <si>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</si>
  <si>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</si>
  <si>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</si>
  <si>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</si>
  <si>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</si>
  <si>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</si>
  <si>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</si>
  <si>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</si>
  <si>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</si>
  <si>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</si>
  <si>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</si>
  <si>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</si>
  <si>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</si>
  <si>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</si>
  <si>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</si>
  <si>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</si>
  <si>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</si>
  <si>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</si>
  <si>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</si>
  <si>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</si>
  <si>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</si>
  <si>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</si>
  <si>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</si>
  <si>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</si>
  <si>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</si>
  <si>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</si>
  <si>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</si>
  <si>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</si>
  <si>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</si>
  <si>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</si>
  <si>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</si>
  <si>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</si>
  <si>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</si>
  <si>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</si>
  <si>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</si>
  <si>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</si>
  <si>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</si>
  <si>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</si>
  <si>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</si>
  <si>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</si>
  <si>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</si>
  <si>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</si>
  <si>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</si>
  <si>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</si>
  <si>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</si>
  <si>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</si>
  <si>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</si>
  <si>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</si>
  <si>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</si>
  <si>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</si>
  <si>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</si>
  <si>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</si>
  <si>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</si>
  <si>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</si>
  <si>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</si>
  <si>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</si>
  <si>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</si>
  <si>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</si>
  <si>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</si>
  <si>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</si>
  <si>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</si>
  <si>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</si>
  <si>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</si>
  <si>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</si>
  <si>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</si>
  <si>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</si>
  <si>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</si>
  <si>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</si>
  <si>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</si>
  <si>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</si>
  <si>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</si>
  <si>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</si>
  <si>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</si>
  <si>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</si>
  <si>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</si>
  <si>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</si>
  <si>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</si>
  <si>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</si>
  <si>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</si>
  <si>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</si>
  <si>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</si>
  <si>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</si>
  <si>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</si>
  <si>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</si>
  <si>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</si>
  <si>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</si>
  <si>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</si>
  <si>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</si>
  <si>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</si>
  <si>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</si>
  <si>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</si>
  <si>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</si>
  <si>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</si>
  <si>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</si>
  <si>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</si>
  <si>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</si>
  <si>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</si>
  <si>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</si>
  <si>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</si>
  <si>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</si>
  <si>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</si>
  <si>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</si>
  <si>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</si>
  <si>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</si>
  <si>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</si>
  <si>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</si>
  <si>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</si>
  <si>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</si>
  <si>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</si>
  <si>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</si>
  <si>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</si>
  <si>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</si>
  <si>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</si>
  <si>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</si>
  <si>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</si>
  <si>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</si>
  <si>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</si>
  <si>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</si>
  <si>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</si>
  <si>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</si>
  <si>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</si>
  <si>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</si>
  <si>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</si>
  <si>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</si>
  <si>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</si>
  <si>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</si>
  <si>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</si>
  <si>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</si>
  <si>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</si>
  <si>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</si>
  <si>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</si>
  <si>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</si>
  <si>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</si>
  <si>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</si>
  <si>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</si>
  <si>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</si>
  <si>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</si>
  <si>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</si>
  <si>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</si>
  <si>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</si>
  <si>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</si>
  <si>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</si>
  <si>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</si>
  <si>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</si>
  <si>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</si>
  <si>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</si>
  <si>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</si>
  <si>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</si>
  <si>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</si>
  <si>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</si>
  <si>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</si>
  <si>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</si>
  <si>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</si>
  <si>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</si>
  <si>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</si>
  <si>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</si>
  <si>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</si>
  <si>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</si>
  <si>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</si>
  <si>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</si>
  <si>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</si>
  <si>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</si>
  <si>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</si>
  <si>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</si>
  <si>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</si>
  <si>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</si>
  <si>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</si>
  <si>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</si>
  <si>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</si>
  <si>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</si>
  <si>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</si>
  <si>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</si>
  <si>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</si>
  <si>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</si>
  <si>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</si>
  <si>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</si>
  <si>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</si>
  <si>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</si>
  <si>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</si>
  <si>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</si>
  <si>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</si>
  <si>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</si>
  <si>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</si>
  <si>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</si>
  <si>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</si>
  <si>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</si>
  <si>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</si>
  <si>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</si>
  <si>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</si>
  <si>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</si>
  <si>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</si>
  <si>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</si>
  <si>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</si>
  <si>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</si>
  <si>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</si>
  <si>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</si>
  <si>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</si>
  <si>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</si>
  <si>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</si>
  <si>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</si>
  <si>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</si>
  <si>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</si>
  <si>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</si>
  <si>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</si>
  <si>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</si>
  <si>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</si>
  <si>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</si>
  <si>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</si>
  <si>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</si>
  <si>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</si>
  <si>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</si>
  <si>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</si>
  <si>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</si>
  <si>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</si>
  <si>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</si>
  <si>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</si>
  <si>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</si>
  <si>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</si>
  <si>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</si>
  <si>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</si>
  <si>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</si>
  <si>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</si>
  <si>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</si>
  <si>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</si>
  <si>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</si>
  <si>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</si>
  <si>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</si>
  <si>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</si>
  <si>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</si>
  <si>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</si>
  <si>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</si>
  <si>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</si>
  <si>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</si>
  <si>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</si>
  <si>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</si>
  <si>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</si>
  <si>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</si>
  <si>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</si>
  <si>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</si>
  <si>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</si>
  <si>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</si>
  <si>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</si>
  <si>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</si>
  <si>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</si>
  <si>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</si>
  <si>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</si>
  <si>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</si>
  <si>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</si>
  <si>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</si>
  <si>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</si>
  <si>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</si>
  <si>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</si>
  <si>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</si>
  <si>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</si>
  <si>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</si>
  <si>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</si>
  <si>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</si>
  <si>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</si>
  <si>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</si>
  <si>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</si>
  <si>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</si>
  <si>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</si>
  <si>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</si>
  <si>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</si>
  <si>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</si>
  <si>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</si>
  <si>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</si>
  <si>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</si>
  <si>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</si>
  <si>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</si>
  <si>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</si>
  <si>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</si>
  <si>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</si>
  <si>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</si>
  <si>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</si>
  <si>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</si>
  <si>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</si>
  <si>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</si>
  <si>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</si>
  <si>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</si>
  <si>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</si>
  <si>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</si>
  <si>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</si>
  <si>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</si>
  <si>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</si>
  <si>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</si>
  <si>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</si>
  <si>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</si>
  <si>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</si>
  <si>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</si>
  <si>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</si>
  <si>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</si>
  <si>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</si>
  <si>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</si>
  <si>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</si>
  <si>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</si>
  <si>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</si>
  <si>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</si>
  <si>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</si>
  <si>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</si>
  <si>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</si>
  <si>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</si>
  <si>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</si>
  <si>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</si>
  <si>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</si>
  <si>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</si>
  <si>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</si>
  <si>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</si>
  <si>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</si>
  <si>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</si>
  <si>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</si>
  <si>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</si>
  <si>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</si>
  <si>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</si>
  <si>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</si>
  <si>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</si>
  <si>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</si>
  <si>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</si>
  <si>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</si>
  <si>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</si>
  <si>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</si>
  <si>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</si>
  <si>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</si>
  <si>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</si>
  <si>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</si>
  <si>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</si>
  <si>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</si>
  <si>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</si>
  <si>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</si>
  <si>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</si>
  <si>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</si>
  <si>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</si>
  <si>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</si>
  <si>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</si>
  <si>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</si>
  <si>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</si>
  <si>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</si>
  <si>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</si>
  <si>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</si>
  <si>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</si>
  <si>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</si>
  <si>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</si>
  <si>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</si>
  <si>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</si>
  <si>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</si>
  <si>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</si>
  <si>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</si>
  <si>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</si>
  <si>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</si>
  <si>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</si>
  <si>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</si>
  <si>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</si>
  <si>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</si>
  <si>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</si>
  <si>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</si>
  <si>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</si>
  <si>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</si>
  <si>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</si>
  <si>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</si>
  <si>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</si>
  <si>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</si>
  <si>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</si>
  <si>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</si>
  <si>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</si>
  <si>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</si>
  <si>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</si>
  <si>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</si>
  <si>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</si>
  <si>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</si>
  <si>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</si>
  <si>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</si>
  <si>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</si>
  <si>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</si>
  <si>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</si>
  <si>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</si>
  <si>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</si>
  <si>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</si>
  <si>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</si>
  <si>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</si>
  <si>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</si>
  <si>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</si>
  <si>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</si>
  <si>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</si>
  <si>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</si>
  <si>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</si>
  <si>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</si>
  <si>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</si>
  <si>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</si>
  <si>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</si>
  <si>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</si>
  <si>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</si>
  <si>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</si>
  <si>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</si>
  <si>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</si>
  <si>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</si>
  <si>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</si>
  <si>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</si>
  <si>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</si>
  <si>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</si>
  <si>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</si>
  <si>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</si>
  <si>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</si>
  <si>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</si>
  <si>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</si>
  <si>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</si>
  <si>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</si>
  <si>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</si>
  <si>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</si>
  <si>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</si>
  <si>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</si>
  <si>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</si>
  <si>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</si>
  <si>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</si>
  <si>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</si>
  <si>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</si>
  <si>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</si>
  <si>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</si>
  <si>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</si>
  <si>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</si>
  <si>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</si>
  <si>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</si>
  <si>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</si>
  <si>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</si>
  <si>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</si>
  <si>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</si>
  <si>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</si>
  <si>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</si>
  <si>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</si>
  <si>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</si>
  <si>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</si>
  <si>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</si>
  <si>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</si>
  <si>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</si>
  <si>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</si>
  <si>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</si>
  <si>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</si>
  <si>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</si>
  <si>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</si>
  <si>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</si>
  <si>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</si>
  <si>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</si>
  <si>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</si>
  <si>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</si>
  <si>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</si>
  <si>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</si>
  <si>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</si>
  <si>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</si>
  <si>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</si>
  <si>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</si>
  <si>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</si>
  <si>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</si>
  <si>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</si>
  <si>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</si>
  <si>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</si>
  <si>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</si>
  <si>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</si>
  <si>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</si>
  <si>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</si>
  <si>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</si>
  <si>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</si>
  <si>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</si>
  <si>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</si>
  <si>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</si>
  <si>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</si>
  <si>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</si>
  <si>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</si>
  <si>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</si>
  <si>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</si>
  <si>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</si>
  <si>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</si>
  <si>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</si>
  <si>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</si>
  <si>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</si>
  <si>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</si>
  <si>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</si>
  <si>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</si>
  <si>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</si>
  <si>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</si>
  <si>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</si>
  <si>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</si>
  <si>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</si>
  <si>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</si>
  <si>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</si>
  <si>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</si>
  <si>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</si>
  <si>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</si>
  <si>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</si>
  <si>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</si>
  <si>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</si>
  <si>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</si>
  <si>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</si>
  <si>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</si>
  <si>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</si>
  <si>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</si>
  <si>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</si>
  <si>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</si>
  <si>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</si>
  <si>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</si>
  <si>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</si>
  <si>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</si>
  <si>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</si>
  <si>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</si>
  <si>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</si>
  <si>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</si>
  <si>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</si>
  <si>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</si>
  <si>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</si>
  <si>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</si>
  <si>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</si>
  <si>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</si>
  <si>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</si>
  <si>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</si>
  <si>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</si>
  <si>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</si>
  <si>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</si>
  <si>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</si>
  <si>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</si>
  <si>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</si>
  <si>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</si>
  <si>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</si>
  <si>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</si>
  <si>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</si>
  <si>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</si>
  <si>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</si>
  <si>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</si>
  <si>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</si>
  <si>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</si>
  <si>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</si>
  <si>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</si>
  <si>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</si>
  <si>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</si>
  <si>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</si>
  <si>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</si>
  <si>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</si>
  <si>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</si>
  <si>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</si>
  <si>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</si>
  <si>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</si>
  <si>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</si>
  <si>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</si>
  <si>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</si>
  <si>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</si>
  <si>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</si>
  <si>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</si>
  <si>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</si>
  <si>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</si>
  <si>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</si>
  <si>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</si>
  <si>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</si>
  <si>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</si>
  <si>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</si>
  <si>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</si>
  <si>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</si>
  <si>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</si>
  <si>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</si>
  <si>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</si>
  <si>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</si>
  <si>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</si>
  <si>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</si>
  <si>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</si>
  <si>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</si>
  <si>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</si>
  <si>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</si>
  <si>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</si>
  <si>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</si>
  <si>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</si>
  <si>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</si>
  <si>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</si>
  <si>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</si>
  <si>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</si>
  <si>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</si>
  <si>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</si>
  <si>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</si>
  <si>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</si>
  <si>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</si>
  <si>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</si>
  <si>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</si>
  <si>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</si>
  <si>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</si>
  <si>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</si>
  <si>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</si>
  <si>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</si>
  <si>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</si>
  <si>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</si>
  <si>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</si>
  <si>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</si>
  <si>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</si>
  <si>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</si>
  <si>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</si>
  <si>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</si>
  <si>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</si>
  <si>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</si>
  <si>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</si>
  <si>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</si>
  <si>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</si>
  <si>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</si>
  <si>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</si>
  <si>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</si>
  <si>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</si>
  <si>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</si>
  <si>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</si>
  <si>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</si>
  <si>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</si>
  <si>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</si>
  <si>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</si>
  <si>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</si>
  <si>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</si>
  <si>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</si>
  <si>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</si>
  <si>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</si>
  <si>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</si>
  <si>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</si>
  <si>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</si>
  <si>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</si>
  <si>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</si>
  <si>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</si>
  <si>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</si>
  <si>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</si>
  <si>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</si>
  <si>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</si>
  <si>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</si>
  <si>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</si>
  <si>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</si>
  <si>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</si>
  <si>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</si>
  <si>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</si>
  <si>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</si>
  <si>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</si>
  <si>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</si>
  <si>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</si>
  <si>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</si>
  <si>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</si>
  <si>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</si>
  <si>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</si>
  <si>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</si>
  <si>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</si>
  <si>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</si>
  <si>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</si>
  <si>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</si>
  <si>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</si>
  <si>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</si>
  <si>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</si>
  <si>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</si>
  <si>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</si>
  <si>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</si>
  <si>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</si>
  <si>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</si>
  <si>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</si>
  <si>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</si>
  <si>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</si>
  <si>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</si>
  <si>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</si>
  <si>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</si>
  <si>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</si>
  <si>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</si>
  <si>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</si>
  <si>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</si>
  <si>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</si>
  <si>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</si>
  <si>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</si>
  <si>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</si>
  <si>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</si>
  <si>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</si>
  <si>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</si>
  <si>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</si>
  <si>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</si>
  <si>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</si>
  <si>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</si>
  <si>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</si>
  <si>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</si>
  <si>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</si>
  <si>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</si>
  <si>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</si>
  <si>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</si>
  <si>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</si>
  <si>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</si>
  <si>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</si>
  <si>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</si>
  <si>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</si>
  <si>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</si>
  <si>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</si>
  <si>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</si>
  <si>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</si>
  <si>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</si>
  <si>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</si>
  <si>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</si>
  <si>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</si>
  <si>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</si>
  <si>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</si>
  <si>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</si>
  <si>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</si>
  <si>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</si>
  <si>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</si>
  <si>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</si>
  <si>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</si>
  <si>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</si>
  <si>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</si>
  <si>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</si>
  <si>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</si>
  <si>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</si>
  <si>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</si>
  <si>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</si>
  <si>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</si>
  <si>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</si>
  <si>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</si>
  <si>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</si>
  <si>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</si>
  <si>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</si>
  <si>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</si>
  <si>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</si>
  <si>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</si>
  <si>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</si>
  <si>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</si>
  <si>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</si>
  <si>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</si>
  <si>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</si>
  <si>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</si>
  <si>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</si>
  <si>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</si>
  <si>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</si>
  <si>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</si>
  <si>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</si>
  <si>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</si>
  <si>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</si>
  <si>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</si>
  <si>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</si>
  <si>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</si>
  <si>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</si>
  <si>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</si>
  <si>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</si>
  <si>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</si>
  <si>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</si>
  <si>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</si>
  <si>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</si>
  <si>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</si>
  <si>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</si>
  <si>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</si>
  <si>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</si>
  <si>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</si>
  <si>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</si>
  <si>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</si>
  <si>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</si>
  <si>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</si>
  <si>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</si>
  <si>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</si>
  <si>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</si>
  <si>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</si>
  <si>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</si>
  <si>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</si>
  <si>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</si>
  <si>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</si>
  <si>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</si>
  <si>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</si>
  <si>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</si>
  <si>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</si>
  <si>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</si>
  <si>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</si>
  <si>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</si>
  <si>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</si>
  <si>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</si>
  <si>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</si>
  <si>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</si>
  <si>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</si>
  <si>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</si>
  <si>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</si>
  <si>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</si>
  <si>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</si>
  <si>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</si>
  <si>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</si>
  <si>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</si>
  <si>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</si>
  <si>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</si>
  <si>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</si>
  <si>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</si>
  <si>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</si>
  <si>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</si>
  <si>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</si>
  <si>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</si>
  <si>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</si>
  <si>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</si>
  <si>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</si>
  <si>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</si>
  <si>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</si>
  <si>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</si>
  <si>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</si>
  <si>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</si>
  <si>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</si>
  <si>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</si>
  <si>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</si>
  <si>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</si>
  <si>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</si>
  <si>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</si>
  <si>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</si>
  <si>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</si>
  <si>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</si>
  <si>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</si>
  <si>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</si>
  <si>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</si>
  <si>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</si>
  <si>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</si>
  <si>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</si>
  <si>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</si>
  <si>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</si>
  <si>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</si>
  <si>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</si>
  <si>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</si>
  <si>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</si>
  <si>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</si>
  <si>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</si>
  <si>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</si>
  <si>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</si>
  <si>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</si>
  <si>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</si>
  <si>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</si>
  <si>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</si>
  <si>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</si>
  <si>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</si>
  <si>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</si>
  <si>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</si>
  <si>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</si>
  <si>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</si>
  <si>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</si>
  <si>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</si>
  <si>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</si>
  <si>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</si>
  <si>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</si>
  <si>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</si>
  <si>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</si>
  <si>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</si>
  <si>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</si>
  <si>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</si>
  <si>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</si>
  <si>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</si>
  <si>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</si>
  <si>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</si>
  <si>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</si>
  <si>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</si>
  <si>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</si>
  <si>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</si>
  <si>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</si>
  <si>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</si>
  <si>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</si>
  <si>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</si>
  <si>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</si>
  <si>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</si>
  <si>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</si>
  <si>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</si>
  <si>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</si>
  <si>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</si>
  <si>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</si>
  <si>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</si>
  <si>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</si>
  <si>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</si>
  <si>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</si>
  <si>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</si>
  <si>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</si>
  <si>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</si>
  <si>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</si>
  <si>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</si>
  <si>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</si>
  <si>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</si>
  <si>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</si>
  <si>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</si>
  <si>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</si>
  <si>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</si>
  <si>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</si>
  <si>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</si>
  <si>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</si>
  <si>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</si>
  <si>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</si>
  <si>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</si>
  <si>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</si>
  <si>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</si>
  <si>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</si>
  <si>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</si>
  <si>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</si>
  <si>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</si>
  <si>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</si>
  <si>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</si>
  <si>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</si>
  <si>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</si>
  <si>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</si>
  <si>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</si>
  <si>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</si>
  <si>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</si>
  <si>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</si>
  <si>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</si>
  <si>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</si>
  <si>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</si>
  <si>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</si>
  <si>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</si>
  <si>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</si>
  <si>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</si>
  <si>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</si>
  <si>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</si>
  <si>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</si>
  <si>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</si>
  <si>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</si>
  <si>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</si>
  <si>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</si>
  <si>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</si>
  <si>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</si>
  <si>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</si>
  <si>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</si>
  <si>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</si>
  <si>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</si>
  <si>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</si>
  <si>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</si>
  <si>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</si>
  <si>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</si>
  <si>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</si>
  <si>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</si>
  <si>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</si>
  <si>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</si>
  <si>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</si>
  <si>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</si>
  <si>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</si>
  <si>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</si>
  <si>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</si>
  <si>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</si>
  <si>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</si>
  <si>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</si>
  <si>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</si>
  <si>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</si>
  <si>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</si>
  <si>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</si>
  <si>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</si>
  <si>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</si>
  <si>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</si>
  <si>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</si>
  <si>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</si>
  <si>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</si>
  <si>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</si>
  <si>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</si>
  <si>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</si>
  <si>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</si>
  <si>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</si>
  <si>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</si>
  <si>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</si>
  <si>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</si>
  <si>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</si>
  <si>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</si>
  <si>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</si>
  <si>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</si>
  <si>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</si>
  <si>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</si>
  <si>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</si>
  <si>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</si>
  <si>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</si>
  <si>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</si>
  <si>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</si>
  <si>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</si>
  <si>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</si>
  <si>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</si>
  <si>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</si>
  <si>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</si>
  <si>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</si>
  <si>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</si>
  <si>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</si>
  <si>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</si>
  <si>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</si>
  <si>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</si>
  <si>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</si>
  <si>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</si>
  <si>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</si>
  <si>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</si>
  <si>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</si>
  <si>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</si>
  <si>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</si>
  <si>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</si>
  <si>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</si>
  <si>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</si>
  <si>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</si>
  <si>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</si>
  <si>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</si>
  <si>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</si>
  <si>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</si>
  <si>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</si>
  <si>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</si>
  <si>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</si>
  <si>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</si>
  <si>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</si>
  <si>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</si>
  <si>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</si>
  <si>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</si>
  <si>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</si>
  <si>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</si>
  <si>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</si>
  <si>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</si>
  <si>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</si>
  <si>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</si>
  <si>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</si>
  <si>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</si>
  <si>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</si>
  <si>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</si>
  <si>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</si>
  <si>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</si>
  <si>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</si>
  <si>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</si>
  <si>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</si>
  <si>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</si>
  <si>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</si>
  <si>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</si>
  <si>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</si>
  <si>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</si>
  <si>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</si>
  <si>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</si>
  <si>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</si>
  <si>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</si>
  <si>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</si>
  <si>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</si>
  <si>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</si>
  <si>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</si>
  <si>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</si>
  <si>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</si>
  <si>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</si>
  <si>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</si>
  <si>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</si>
  <si>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</si>
  <si>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</si>
  <si>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</si>
  <si>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</si>
  <si>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</si>
  <si>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</si>
  <si>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</si>
  <si>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</si>
  <si>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</si>
  <si>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</si>
  <si>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</si>
  <si>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</si>
  <si>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</si>
  <si>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</si>
  <si>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</si>
  <si>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</si>
  <si>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</si>
  <si>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</si>
  <si>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</si>
  <si>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</si>
  <si>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</si>
  <si>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</si>
  <si>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</si>
  <si>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</si>
  <si>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</si>
  <si>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</si>
  <si>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</si>
  <si>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</si>
  <si>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</si>
  <si>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</si>
  <si>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</si>
  <si>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</si>
  <si>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</si>
  <si>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</si>
  <si>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</si>
  <si>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</si>
  <si>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</si>
  <si>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</si>
  <si>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</si>
  <si>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</si>
  <si>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</si>
  <si>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</si>
  <si>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</si>
  <si>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</si>
  <si>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</si>
  <si>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</si>
  <si>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</si>
  <si>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</si>
  <si>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</si>
  <si>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</si>
  <si>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</si>
  <si>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</si>
  <si>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</si>
  <si>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</si>
  <si>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</si>
  <si>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</si>
  <si>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</si>
  <si>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</si>
  <si>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</si>
  <si>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</si>
  <si>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</si>
  <si>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</si>
  <si>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</si>
  <si>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</si>
  <si>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</si>
  <si>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</si>
  <si>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</si>
  <si>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</si>
  <si>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</si>
  <si>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</si>
  <si>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</si>
  <si>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</si>
  <si>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</si>
  <si>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</si>
  <si>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</si>
  <si>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</si>
  <si>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</si>
  <si>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</si>
  <si>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</si>
  <si>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</si>
  <si>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</si>
  <si>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</si>
  <si>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</si>
  <si>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</si>
  <si>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</si>
  <si>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</si>
  <si>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</si>
  <si>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</si>
  <si>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</si>
  <si>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</si>
  <si>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</si>
  <si>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</si>
  <si>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</si>
  <si>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</si>
  <si>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</si>
  <si>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</si>
  <si>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</si>
  <si>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</si>
  <si>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</si>
  <si>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</si>
  <si>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</si>
  <si>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</si>
  <si>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</si>
  <si>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</si>
  <si>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</si>
  <si>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</si>
  <si>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</si>
  <si>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</si>
  <si>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</si>
  <si>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</si>
  <si>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</si>
  <si>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</si>
  <si>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</si>
  <si>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</si>
  <si>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</si>
  <si>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</si>
  <si>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</si>
  <si>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</si>
  <si>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</si>
  <si>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</si>
  <si>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</si>
  <si>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</si>
  <si>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</si>
  <si>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</si>
  <si>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</si>
  <si>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</si>
  <si>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</si>
  <si>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</si>
  <si>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</si>
  <si>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</si>
  <si>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</si>
  <si>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</si>
  <si>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</si>
  <si>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</si>
  <si>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</si>
  <si>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</si>
  <si>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</si>
  <si>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</si>
  <si>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</si>
  <si>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</si>
  <si>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</si>
  <si>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</si>
  <si>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</si>
  <si>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</si>
  <si>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</si>
  <si>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</si>
  <si>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</si>
  <si>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</si>
  <si>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</si>
  <si>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</si>
  <si>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</si>
  <si>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</si>
  <si>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</si>
  <si>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</si>
  <si>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</si>
  <si>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</si>
  <si>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</si>
  <si>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</si>
  <si>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</si>
  <si>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</si>
  <si>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</si>
  <si>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</si>
  <si>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</si>
  <si>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</si>
  <si>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</si>
  <si>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</si>
  <si>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</si>
  <si>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</si>
  <si>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</si>
  <si>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</si>
  <si>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</si>
  <si>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</si>
  <si>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</si>
  <si>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</si>
  <si>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</si>
  <si>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</si>
  <si>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</si>
  <si>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</si>
  <si>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</si>
  <si>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</si>
  <si>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</si>
  <si>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</si>
  <si>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</si>
  <si>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</si>
  <si>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</si>
  <si>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</si>
  <si>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</si>
  <si>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</si>
  <si>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</si>
  <si>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</si>
  <si>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</si>
  <si>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</si>
  <si>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</si>
  <si>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</si>
  <si>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</si>
  <si>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</si>
  <si>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</si>
  <si>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</si>
  <si>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</si>
  <si>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</si>
  <si>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</si>
  <si>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</si>
  <si>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</si>
  <si>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</si>
  <si>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</si>
  <si>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</si>
  <si>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</si>
  <si>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</si>
  <si>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</si>
  <si>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</si>
  <si>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</si>
  <si>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</si>
  <si>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</si>
  <si>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</si>
  <si>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</si>
  <si>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</si>
  <si>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</si>
  <si>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</si>
  <si>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</si>
  <si>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</si>
  <si>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</si>
  <si>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</si>
  <si>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</si>
  <si>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</si>
  <si>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</si>
  <si>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</si>
  <si>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</si>
  <si>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</si>
  <si>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</si>
  <si>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</si>
  <si>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</si>
  <si>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</si>
  <si>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</si>
  <si>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</si>
  <si>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</si>
  <si>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</si>
  <si>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</si>
  <si>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</si>
  <si>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</si>
  <si>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</si>
  <si>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</si>
  <si>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</si>
  <si>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</si>
  <si>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</si>
  <si>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</si>
  <si>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</si>
  <si>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</si>
  <si>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</si>
  <si>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</si>
  <si>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</si>
  <si>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</si>
  <si>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</si>
  <si>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</si>
  <si>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</si>
  <si>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</si>
  <si>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</si>
  <si>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</si>
  <si>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</si>
  <si>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</si>
  <si>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</si>
  <si>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</si>
  <si>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</si>
  <si>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</si>
  <si>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</si>
  <si>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</si>
  <si>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</si>
  <si>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</si>
  <si>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</si>
  <si>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</si>
  <si>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</si>
  <si>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</si>
  <si>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</si>
  <si>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</si>
  <si>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</si>
  <si>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</si>
  <si>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</si>
  <si>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</si>
  <si>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</si>
  <si>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</si>
  <si>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</si>
  <si>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</si>
  <si>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</si>
  <si>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</si>
  <si>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</si>
  <si>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</si>
  <si>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</si>
  <si>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</si>
  <si>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</si>
  <si>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</si>
  <si>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</si>
  <si>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</si>
  <si>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</si>
  <si>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</si>
  <si>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</si>
  <si>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</si>
  <si>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</si>
  <si>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</si>
  <si>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</si>
  <si>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</si>
  <si>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</si>
  <si>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</si>
  <si>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</si>
  <si>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</si>
  <si>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</si>
  <si>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</si>
  <si>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</si>
  <si>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</si>
  <si>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</si>
  <si>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</si>
  <si>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</si>
  <si>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</si>
  <si>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</si>
  <si>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</si>
  <si>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</si>
  <si>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</si>
  <si>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</si>
  <si>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</si>
  <si>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</si>
  <si>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</si>
  <si>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</si>
  <si>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</si>
  <si>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</si>
  <si>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</si>
  <si>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</si>
  <si>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</si>
  <si>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</si>
  <si>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</si>
  <si>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</si>
  <si>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</si>
  <si>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</si>
  <si>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</si>
  <si>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</si>
  <si>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</si>
  <si>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</si>
  <si>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</si>
  <si>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</si>
  <si>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</si>
  <si>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</si>
  <si>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</si>
  <si>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</si>
  <si>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</si>
  <si>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</si>
  <si>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</si>
  <si>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</si>
  <si>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</si>
  <si>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</si>
  <si>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</si>
  <si>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</si>
  <si>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</si>
  <si>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</si>
  <si>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</si>
  <si>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</si>
  <si>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</si>
  <si>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</si>
  <si>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</si>
  <si>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</si>
  <si>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</si>
  <si>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</si>
  <si>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</si>
  <si>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</si>
  <si>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</si>
  <si>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</si>
  <si>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</si>
  <si>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</si>
  <si>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</si>
  <si>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</si>
  <si>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</si>
  <si>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</si>
  <si>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</si>
  <si>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</si>
  <si>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</si>
  <si>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</si>
  <si>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</si>
  <si>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</si>
  <si>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</si>
  <si>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</si>
  <si>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</si>
  <si>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</si>
  <si>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</si>
  <si>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</si>
  <si>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</si>
  <si>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</si>
  <si>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</si>
  <si>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</si>
  <si>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</si>
  <si>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</si>
  <si>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</si>
  <si>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</si>
  <si>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</si>
  <si>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</si>
  <si>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</si>
  <si>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</si>
  <si>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</si>
  <si>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</si>
  <si>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</si>
  <si>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</si>
  <si>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</si>
  <si>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</si>
  <si>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</si>
  <si>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</si>
  <si>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</si>
  <si>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</si>
  <si>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</si>
  <si>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</si>
  <si>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</si>
  <si>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</si>
  <si>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</si>
  <si>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</si>
  <si>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</si>
  <si>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</si>
  <si>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</si>
  <si>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</si>
  <si>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</si>
  <si>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</si>
  <si>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</si>
  <si>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</si>
  <si>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</si>
  <si>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</si>
  <si>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</si>
  <si>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</si>
  <si>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</si>
  <si>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</si>
  <si>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</si>
  <si>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</si>
  <si>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</si>
  <si>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</si>
  <si>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</si>
  <si>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</si>
  <si>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</si>
  <si>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</si>
  <si>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</si>
  <si>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</si>
  <si>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</si>
  <si>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</si>
  <si>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</si>
  <si>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</si>
  <si>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</si>
  <si>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</si>
  <si>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</si>
  <si>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</si>
  <si>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</si>
  <si>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</si>
  <si>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</si>
  <si>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</si>
  <si>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</si>
  <si>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</si>
  <si>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</si>
  <si>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</si>
  <si>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</si>
  <si>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</si>
  <si>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</si>
  <si>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</si>
  <si>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</si>
  <si>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</si>
  <si>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</si>
  <si>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</si>
  <si>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</si>
  <si>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</si>
  <si>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</si>
  <si>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</si>
  <si>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</si>
  <si>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</si>
  <si>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</si>
  <si>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</si>
  <si>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</si>
  <si>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</si>
  <si>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</si>
  <si>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</si>
  <si>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</si>
  <si>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</si>
  <si>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</si>
  <si>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</si>
  <si>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</si>
  <si>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</si>
  <si>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</si>
  <si>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</si>
  <si>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</si>
  <si>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</si>
  <si>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</si>
  <si>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</si>
  <si>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</si>
  <si>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</si>
  <si>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</si>
  <si>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</si>
  <si>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</si>
  <si>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</si>
  <si>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</si>
  <si>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</si>
  <si>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</si>
  <si>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</si>
  <si>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</si>
  <si>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</si>
  <si>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</si>
  <si>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</si>
  <si>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</si>
  <si>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</si>
  <si>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</si>
  <si>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</si>
  <si>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</si>
  <si>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</si>
  <si>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</si>
  <si>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</si>
  <si>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</si>
  <si>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</si>
  <si>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</si>
  <si>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</si>
  <si>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</si>
  <si>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</si>
  <si>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</si>
  <si>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</si>
  <si>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</si>
  <si>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</si>
  <si>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</si>
  <si>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</si>
  <si>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</si>
  <si>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</si>
  <si>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</si>
  <si>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</si>
  <si>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</si>
  <si>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</si>
  <si>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</si>
  <si>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</si>
  <si>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</si>
  <si>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</si>
  <si>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</si>
  <si>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</si>
  <si>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</si>
  <si>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</si>
  <si>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</si>
  <si>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</si>
  <si>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</si>
  <si>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</si>
  <si>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</si>
  <si>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</si>
  <si>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</si>
  <si>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</si>
  <si>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</si>
  <si>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</si>
  <si>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</si>
  <si>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</si>
  <si>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</si>
  <si>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</si>
  <si>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</si>
  <si>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</si>
  <si>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</si>
  <si>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</si>
  <si>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</si>
  <si>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</si>
  <si>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</si>
  <si>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</si>
  <si>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</si>
  <si>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</si>
  <si>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</si>
  <si>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</si>
  <si>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</si>
  <si>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</si>
  <si>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</si>
  <si>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</si>
  <si>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</si>
  <si>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</si>
  <si>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</si>
  <si>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</si>
  <si>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</si>
  <si>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</si>
  <si>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</si>
  <si>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</si>
  <si>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</si>
  <si>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</si>
  <si>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</si>
  <si>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</si>
  <si>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</si>
  <si>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</si>
  <si>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</si>
  <si>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</si>
  <si>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</si>
  <si>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</si>
  <si>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</si>
  <si>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</si>
  <si>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</si>
  <si>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</si>
  <si>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</si>
  <si>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</si>
  <si>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</si>
  <si>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</si>
  <si>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</si>
  <si>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</si>
  <si>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</si>
  <si>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</si>
  <si>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</si>
  <si>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</si>
  <si>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</si>
  <si>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</si>
  <si>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</si>
  <si>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</si>
  <si>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</si>
  <si>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</si>
  <si>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</si>
  <si>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</si>
  <si>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</si>
  <si>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</si>
  <si>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</si>
  <si>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</si>
  <si>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</si>
  <si>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</si>
  <si>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</si>
  <si>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</si>
  <si>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</si>
  <si>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</si>
  <si>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</si>
  <si>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</si>
  <si>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</si>
  <si>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</si>
  <si>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</si>
  <si>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</si>
  <si>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</si>
  <si>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</si>
  <si>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</si>
  <si>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</si>
  <si>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</si>
  <si>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</si>
  <si>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</si>
  <si>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</si>
  <si>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</si>
  <si>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</si>
  <si>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</si>
  <si>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</si>
  <si>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</si>
  <si>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</si>
  <si>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</si>
  <si>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</si>
  <si>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</si>
  <si>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</si>
  <si>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</si>
  <si>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</si>
  <si>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</si>
  <si>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</si>
  <si>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</si>
  <si>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</si>
  <si>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</si>
  <si>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</si>
  <si>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</si>
  <si>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</si>
  <si>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</si>
  <si>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</si>
  <si>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</si>
  <si>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</si>
  <si>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</si>
  <si>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</si>
  <si>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</si>
  <si>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</si>
  <si>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</si>
  <si>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</si>
  <si>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</si>
  <si>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</si>
  <si>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</si>
  <si>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</si>
  <si>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</si>
  <si>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</si>
  <si>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</si>
  <si>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</si>
  <si>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</si>
  <si>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</si>
  <si>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</si>
  <si>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</si>
  <si>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</si>
  <si>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</si>
  <si>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</si>
  <si>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</si>
  <si>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</si>
  <si>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</si>
  <si>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</si>
  <si>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</si>
  <si>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</si>
  <si>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</si>
  <si>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</si>
  <si>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</si>
  <si>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</si>
  <si>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</si>
  <si>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</si>
  <si>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</si>
  <si>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</si>
  <si>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</si>
  <si>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</si>
  <si>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</si>
  <si>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</si>
  <si>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</si>
  <si>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</si>
  <si>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</si>
  <si>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</si>
  <si>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</si>
  <si>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</si>
  <si>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</si>
  <si>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</si>
  <si>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</si>
  <si>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</si>
  <si>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</si>
  <si>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</si>
  <si>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</si>
  <si>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</si>
  <si>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</si>
  <si>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</si>
  <si>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</si>
  <si>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</si>
  <si>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</si>
  <si>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</si>
  <si>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</si>
  <si>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</si>
  <si>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</si>
  <si>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</si>
  <si>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</si>
  <si>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</si>
  <si>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</si>
  <si>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</si>
  <si>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</si>
  <si>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</si>
  <si>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</si>
  <si>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</si>
  <si>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</si>
  <si>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</si>
  <si>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</si>
  <si>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</si>
  <si>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</si>
  <si>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</si>
  <si>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</si>
  <si>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</si>
  <si>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</si>
  <si>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</si>
  <si>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</si>
  <si>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</si>
  <si>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</si>
  <si>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</si>
  <si>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</si>
  <si>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</si>
  <si>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</si>
  <si>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</si>
  <si>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</si>
  <si>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</si>
  <si>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</si>
  <si>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</si>
  <si>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</si>
  <si>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</si>
  <si>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</si>
  <si>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</si>
  <si>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</si>
  <si>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</si>
  <si>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</si>
  <si>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</si>
  <si>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</si>
  <si>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</si>
  <si>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</si>
  <si>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</si>
  <si>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</si>
  <si>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</si>
  <si>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</si>
  <si>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</si>
  <si>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</si>
  <si>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</si>
  <si>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</si>
  <si>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</si>
  <si>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</si>
  <si>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</si>
  <si>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</si>
  <si>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</si>
  <si>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</si>
  <si>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</si>
  <si>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</si>
  <si>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</si>
  <si>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</si>
  <si>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</si>
  <si>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</si>
  <si>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</si>
  <si>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</si>
  <si>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</si>
  <si>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</si>
  <si>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</si>
  <si>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</si>
  <si>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</si>
  <si>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</si>
  <si>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</si>
  <si>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</si>
  <si>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</si>
  <si>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</si>
  <si>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</si>
  <si>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</si>
  <si>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</si>
  <si>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</si>
  <si>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</si>
  <si>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</si>
  <si>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</si>
  <si>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</si>
  <si>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</si>
  <si>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</si>
  <si>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</si>
  <si>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</si>
  <si>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</si>
  <si>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</si>
  <si>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</si>
  <si>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</si>
  <si>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</si>
  <si>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</si>
  <si>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</si>
  <si>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</si>
  <si>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</si>
  <si>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</si>
  <si>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</si>
  <si>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</si>
  <si>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</si>
  <si>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</si>
  <si>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</si>
  <si>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</si>
  <si>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</si>
  <si>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</si>
  <si>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</si>
  <si>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</si>
  <si>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</si>
  <si>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</si>
  <si>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</si>
  <si>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</si>
  <si>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</si>
  <si>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</si>
  <si>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</si>
  <si>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</si>
  <si>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</si>
  <si>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</si>
  <si>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</si>
  <si>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</si>
  <si>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</si>
  <si>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</si>
  <si>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</si>
  <si>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</si>
  <si>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</si>
  <si>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</si>
  <si>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</si>
  <si>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</si>
  <si>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</si>
  <si>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</si>
  <si>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</si>
  <si>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</si>
  <si>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</si>
  <si>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</si>
  <si>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</si>
  <si>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</si>
  <si>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</si>
  <si>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</si>
  <si>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</si>
  <si>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</si>
  <si>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</si>
  <si>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</si>
  <si>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</si>
  <si>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</si>
  <si>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</si>
  <si>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</si>
  <si>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</si>
  <si>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</si>
  <si>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</si>
  <si>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</si>
  <si>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</si>
  <si>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</si>
  <si>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</si>
  <si>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</si>
  <si>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</si>
  <si>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</si>
  <si>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</si>
  <si>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</si>
  <si>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</si>
  <si>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</si>
  <si>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</si>
  <si>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</si>
  <si>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</si>
  <si>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</si>
  <si>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</si>
  <si>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</si>
  <si>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</si>
  <si>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</si>
  <si>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</si>
  <si>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</si>
  <si>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</si>
  <si>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</si>
  <si>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</si>
  <si>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</si>
  <si>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</si>
  <si>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</si>
  <si>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</si>
  <si>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</si>
  <si>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</si>
  <si>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</si>
  <si>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</si>
  <si>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</si>
  <si>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</si>
  <si>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</si>
  <si>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</si>
  <si>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</si>
  <si>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</si>
  <si>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</si>
  <si>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</si>
  <si>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</si>
  <si>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</si>
  <si>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</si>
  <si>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</si>
  <si>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</si>
  <si>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</si>
  <si>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</si>
  <si>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</si>
  <si>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</si>
  <si>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</si>
  <si>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</si>
  <si>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</si>
  <si>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</si>
  <si>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</si>
  <si>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</si>
  <si>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</si>
  <si>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</si>
  <si>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</si>
  <si>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</si>
  <si>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</si>
  <si>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</si>
  <si>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</si>
  <si>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</si>
  <si>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</si>
  <si>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</si>
  <si>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</si>
  <si>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</si>
  <si>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</si>
  <si>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</si>
  <si>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</si>
  <si>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</si>
  <si>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</si>
  <si>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</si>
  <si>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</si>
  <si>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</si>
  <si>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</si>
  <si>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</si>
  <si>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</si>
  <si>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</si>
  <si>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</si>
  <si>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</si>
  <si>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</si>
  <si>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</si>
  <si>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</si>
  <si>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</si>
  <si>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</si>
  <si>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</si>
  <si>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</si>
  <si>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</si>
  <si>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</si>
  <si>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</si>
  <si>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</si>
  <si>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</si>
  <si>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</si>
  <si>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</si>
  <si>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</si>
  <si>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</si>
  <si>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</si>
  <si>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</si>
  <si>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</si>
  <si>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</si>
  <si>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</si>
  <si>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</si>
  <si>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</si>
  <si>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</si>
  <si>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</si>
  <si>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</si>
  <si>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</si>
  <si>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</si>
  <si>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</si>
  <si>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</si>
  <si>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</si>
  <si>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</si>
  <si>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</si>
  <si>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</si>
  <si>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</si>
  <si>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</si>
  <si>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</si>
  <si>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</si>
  <si>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</si>
  <si>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</si>
  <si>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</si>
  <si>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</si>
  <si>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</si>
  <si>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</si>
  <si>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</si>
  <si>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</si>
  <si>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</si>
  <si>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</si>
  <si>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</si>
  <si>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</si>
  <si>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</si>
  <si>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</si>
  <si>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</si>
  <si>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</si>
  <si>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</si>
  <si>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</si>
  <si>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</si>
  <si>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</si>
  <si>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</si>
  <si>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</si>
  <si>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</si>
  <si>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</si>
  <si>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</si>
  <si>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</si>
  <si>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</si>
  <si>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</si>
  <si>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</si>
  <si>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</si>
  <si>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</si>
  <si>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</si>
  <si>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</si>
  <si>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</si>
  <si>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</si>
  <si>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</si>
  <si>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</si>
  <si>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</si>
  <si>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</si>
  <si>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</si>
  <si>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</si>
  <si>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</si>
  <si>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</si>
  <si>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</si>
  <si>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</si>
  <si>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</si>
  <si>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</si>
  <si>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</si>
  <si>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</si>
  <si>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</si>
  <si>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</si>
  <si>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</si>
  <si>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</si>
  <si>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</si>
  <si>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</si>
  <si>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</si>
  <si>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</si>
  <si>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</si>
  <si>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</si>
  <si>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</si>
  <si>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</si>
  <si>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</si>
  <si>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</si>
  <si>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</si>
  <si>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</si>
  <si>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</si>
  <si>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</si>
  <si>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</si>
  <si>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</si>
  <si>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</si>
  <si>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</si>
  <si>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</si>
  <si>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</si>
  <si>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</si>
  <si>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</si>
  <si>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</si>
  <si>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</si>
  <si>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</si>
  <si>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</si>
  <si>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</si>
  <si>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</si>
  <si>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</si>
  <si>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</si>
  <si>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</si>
  <si>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</si>
  <si>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</si>
  <si>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</si>
  <si>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</si>
  <si>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</si>
  <si>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</si>
  <si>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</si>
  <si>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</si>
  <si>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</si>
  <si>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</si>
  <si>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</si>
  <si>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</si>
  <si>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</si>
  <si>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</si>
  <si>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</si>
  <si>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</si>
  <si>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</si>
  <si>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</si>
  <si>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</si>
  <si>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</si>
  <si>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</si>
  <si>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</si>
  <si>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</si>
  <si>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</si>
  <si>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</si>
  <si>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</si>
  <si>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</si>
  <si>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</si>
  <si>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</si>
  <si>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</si>
  <si>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</si>
  <si>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</si>
  <si>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</si>
  <si>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</si>
  <si>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</si>
  <si>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</si>
  <si>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</si>
  <si>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</si>
  <si>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</si>
  <si>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</si>
  <si>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</si>
  <si>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</si>
  <si>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</si>
  <si>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</si>
  <si>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</si>
  <si>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</si>
  <si>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</si>
  <si>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</si>
  <si>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</si>
  <si>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</si>
  <si>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</si>
  <si>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</si>
  <si>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</si>
  <si>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</si>
  <si>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</si>
  <si>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</si>
  <si>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</si>
  <si>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</si>
  <si>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</si>
  <si>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</si>
  <si>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</si>
  <si>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</si>
  <si>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</si>
  <si>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</si>
  <si>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</si>
  <si>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</si>
  <si>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</si>
  <si>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</si>
  <si>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</si>
  <si>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</si>
  <si>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</si>
  <si>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</si>
  <si>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</si>
  <si>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</si>
  <si>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</si>
  <si>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</si>
  <si>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</si>
  <si>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</si>
  <si>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</si>
  <si>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</si>
  <si>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</si>
  <si>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</si>
  <si>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</si>
  <si>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</si>
  <si>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</si>
  <si>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</si>
  <si>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</si>
  <si>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</si>
  <si>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</si>
  <si>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</si>
  <si>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</si>
  <si>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</si>
  <si>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</si>
  <si>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</si>
  <si>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</si>
  <si>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</si>
  <si>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</si>
  <si>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</si>
  <si>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</si>
  <si>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</si>
  <si>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</si>
  <si>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</si>
  <si>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</si>
  <si>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</si>
  <si>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</si>
  <si>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</si>
  <si>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</si>
  <si>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</si>
  <si>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</si>
  <si>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</si>
  <si>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</si>
  <si>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</si>
  <si>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</si>
  <si>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</si>
  <si>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</si>
  <si>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</si>
  <si>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</si>
  <si>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</si>
  <si>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</si>
  <si>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</si>
  <si>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</si>
  <si>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</si>
  <si>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</si>
  <si>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</si>
  <si>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</si>
  <si>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</si>
  <si>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</si>
  <si>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</si>
  <si>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</si>
  <si>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</si>
  <si>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</si>
  <si>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</si>
  <si>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</si>
  <si>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</si>
  <si>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</si>
  <si>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</si>
  <si>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</si>
  <si>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</si>
  <si>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</si>
  <si>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</si>
  <si>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</si>
  <si>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</si>
  <si>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</si>
  <si>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</si>
  <si>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</si>
  <si>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</si>
  <si>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</si>
  <si>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</si>
  <si>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</si>
  <si>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</si>
  <si>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</si>
  <si>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</si>
  <si>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</si>
  <si>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</si>
  <si>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</si>
  <si>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</si>
  <si>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</si>
  <si>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</si>
  <si>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</si>
  <si>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</si>
  <si>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</si>
  <si>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</si>
  <si>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</si>
  <si>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</si>
  <si>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</si>
  <si>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</si>
  <si>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</si>
  <si>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</si>
  <si>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</si>
  <si>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</si>
  <si>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</si>
  <si>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</si>
  <si>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</si>
  <si>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</si>
  <si>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</si>
  <si>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</si>
  <si>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</si>
  <si>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</si>
  <si>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</si>
  <si>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</si>
  <si>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</si>
  <si>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</si>
  <si>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</si>
  <si>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</si>
  <si>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</si>
  <si>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</si>
  <si>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</si>
  <si>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</si>
  <si>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</si>
  <si>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</si>
  <si>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</si>
  <si>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</si>
  <si>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</si>
  <si>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</si>
  <si>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</si>
  <si>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</si>
  <si>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</si>
  <si>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</si>
  <si>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</si>
  <si>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</si>
  <si>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</si>
  <si>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</si>
  <si>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</si>
  <si>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</si>
  <si>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</si>
  <si>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</si>
  <si>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</si>
  <si>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</si>
  <si>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</si>
  <si>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</si>
  <si>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</si>
  <si>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</si>
  <si>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</si>
  <si>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</si>
  <si>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</si>
  <si>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</si>
  <si>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</si>
  <si>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</si>
  <si>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</si>
  <si>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</si>
  <si>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</si>
  <si>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</si>
  <si>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</si>
  <si>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</si>
  <si>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</si>
  <si>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</si>
  <si>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</si>
  <si>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</si>
  <si>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</si>
  <si>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</si>
  <si>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</si>
  <si>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</si>
  <si>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</si>
  <si>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</si>
  <si>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</si>
  <si>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</si>
  <si>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</si>
  <si>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</si>
  <si>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</si>
  <si>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</si>
  <si>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</si>
  <si>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</si>
  <si>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</si>
  <si>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</si>
  <si>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</si>
  <si>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</si>
  <si>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</si>
  <si>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</si>
  <si>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</si>
  <si>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</si>
  <si>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</si>
  <si>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</si>
  <si>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</si>
  <si>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</si>
  <si>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</si>
  <si>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</si>
  <si>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</si>
  <si>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</si>
  <si>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</si>
  <si>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</si>
  <si>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</si>
  <si>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</si>
  <si>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</si>
  <si>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</si>
  <si>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</si>
  <si>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</si>
  <si>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</si>
  <si>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</si>
  <si>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</si>
  <si>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</si>
  <si>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</si>
  <si>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</si>
  <si>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</si>
  <si>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</si>
  <si>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</si>
  <si>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</si>
  <si>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</si>
  <si>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</si>
  <si>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</si>
  <si>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</si>
  <si>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</si>
  <si>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</si>
  <si>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</si>
  <si>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</si>
  <si>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</si>
  <si>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</si>
  <si>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</si>
  <si>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</si>
  <si>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</si>
  <si>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</si>
  <si>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</si>
  <si>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</si>
  <si>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</si>
  <si>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</si>
  <si>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</si>
  <si>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</si>
  <si>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</si>
  <si>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</si>
  <si>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</si>
  <si>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</si>
  <si>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</si>
  <si>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</si>
  <si>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</si>
  <si>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</si>
  <si>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</si>
  <si>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</si>
  <si>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</si>
  <si>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</si>
  <si>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</si>
  <si>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</si>
  <si>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</si>
  <si>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</si>
  <si>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</si>
  <si>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</si>
  <si>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</si>
  <si>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</si>
  <si>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</si>
  <si>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</si>
  <si>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</si>
  <si>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</si>
  <si>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</si>
  <si>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</si>
  <si>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</si>
  <si>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</si>
  <si>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</si>
  <si>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</si>
  <si>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</si>
  <si>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</si>
  <si>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</si>
  <si>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</si>
  <si>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</si>
  <si>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</si>
  <si>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</si>
  <si>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</si>
  <si>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</si>
  <si>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</si>
  <si>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</si>
  <si>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</si>
  <si>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</si>
  <si>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</si>
  <si>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</si>
  <si>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</si>
  <si>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</si>
  <si>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</si>
  <si>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</si>
  <si>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</si>
  <si>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</si>
  <si>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</si>
  <si>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</si>
  <si>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</si>
  <si>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</si>
  <si>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</si>
  <si>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</si>
  <si>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</si>
  <si>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</si>
  <si>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</si>
  <si>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</si>
  <si>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</si>
  <si>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</si>
  <si>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</si>
  <si>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</si>
  <si>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</si>
  <si>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</si>
  <si>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</si>
  <si>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</si>
  <si>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</si>
  <si>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</si>
  <si>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</si>
  <si>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</si>
  <si>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</si>
  <si>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</si>
  <si>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</si>
  <si>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</si>
  <si>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</si>
  <si>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</si>
  <si>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</si>
  <si>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</si>
  <si>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</si>
  <si>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</si>
  <si>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</si>
  <si>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</si>
  <si>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</si>
  <si>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</si>
  <si>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</si>
  <si>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</si>
  <si>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</si>
  <si>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</si>
  <si>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</si>
  <si>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</si>
  <si>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</si>
  <si>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</si>
  <si>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</si>
  <si>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</si>
  <si>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</si>
  <si>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</si>
  <si>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</si>
  <si>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</si>
  <si>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</si>
  <si>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</si>
  <si>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</si>
  <si>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</si>
  <si>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</si>
  <si>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</si>
  <si>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</si>
  <si>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</si>
  <si>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</si>
  <si>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</si>
  <si>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</si>
  <si>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</si>
  <si>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</si>
  <si>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</si>
  <si>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</si>
  <si>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</si>
  <si>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</si>
  <si>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</si>
  <si>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</si>
  <si>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</si>
  <si>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</si>
  <si>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</si>
  <si>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</si>
  <si>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</si>
  <si>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</si>
  <si>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</si>
  <si>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</si>
  <si>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</si>
  <si>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</si>
  <si>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</si>
  <si>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</si>
  <si>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</si>
  <si>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</si>
  <si>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</si>
  <si>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</si>
  <si>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</si>
  <si>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</si>
  <si>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</si>
  <si>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</si>
  <si>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</si>
  <si>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</si>
  <si>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</si>
  <si>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</si>
  <si>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</si>
  <si>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</si>
  <si>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</si>
  <si>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</si>
  <si>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</si>
  <si>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</si>
  <si>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</si>
  <si>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</si>
  <si>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</si>
  <si>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</si>
  <si>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</si>
  <si>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</si>
  <si>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</si>
  <si>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</si>
  <si>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</si>
  <si>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</si>
  <si>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</si>
  <si>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</si>
  <si>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</si>
  <si>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</si>
  <si>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</si>
  <si>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</si>
  <si>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</si>
  <si>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</si>
  <si>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</si>
  <si>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</si>
  <si>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</si>
  <si>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</si>
  <si>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</si>
  <si>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</si>
  <si>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</si>
  <si>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</si>
  <si>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</si>
  <si>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</si>
  <si>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</si>
  <si>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</si>
  <si>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</si>
  <si>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</si>
  <si>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</si>
  <si>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</si>
  <si>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</si>
  <si>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</si>
  <si>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</si>
  <si>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</si>
  <si>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</si>
  <si>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</si>
  <si>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</si>
  <si>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</si>
  <si>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</si>
  <si>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</si>
  <si>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</si>
  <si>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</si>
  <si>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</si>
  <si>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</si>
  <si>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</si>
  <si>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</si>
  <si>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</si>
  <si>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</si>
  <si>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</si>
  <si>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</si>
  <si>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</si>
  <si>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</si>
  <si>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</si>
  <si>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</si>
  <si>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</si>
  <si>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</si>
  <si>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</si>
  <si>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</si>
  <si>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</si>
  <si>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</si>
  <si>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</si>
  <si>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</si>
  <si>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</si>
  <si>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</si>
  <si>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</si>
  <si>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</si>
  <si>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</si>
  <si>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</si>
  <si>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</si>
  <si>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</si>
  <si>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</si>
  <si>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</si>
  <si>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</si>
  <si>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</si>
  <si>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</si>
  <si>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</si>
  <si>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</si>
  <si>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</si>
  <si>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</si>
  <si>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</si>
  <si>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</si>
  <si>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</si>
  <si>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</si>
  <si>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</si>
  <si>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</si>
  <si>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</si>
  <si>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</si>
  <si>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</si>
  <si>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</si>
  <si>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</si>
  <si>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</si>
  <si>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</si>
  <si>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</si>
  <si>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</si>
  <si>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</si>
  <si>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</si>
  <si>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</si>
  <si>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</si>
  <si>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</si>
  <si>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</si>
  <si>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</si>
  <si>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</si>
  <si>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</si>
  <si>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</si>
  <si>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</si>
  <si>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</si>
  <si>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</si>
  <si>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</si>
  <si>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</si>
  <si>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</si>
  <si>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</si>
  <si>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</si>
  <si>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</si>
  <si>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</si>
  <si>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</si>
  <si>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</si>
  <si>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</si>
  <si>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</si>
  <si>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</si>
  <si>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</si>
  <si>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</si>
  <si>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</si>
  <si>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</si>
  <si>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</si>
  <si>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</si>
  <si>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</si>
  <si>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</si>
  <si>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</si>
  <si>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</si>
  <si>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</si>
  <si>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</si>
  <si>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</si>
  <si>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</si>
  <si>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</si>
  <si>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</si>
  <si>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</si>
  <si>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</si>
  <si>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</si>
  <si>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</si>
  <si>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</si>
  <si>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</si>
  <si>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</si>
  <si>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</si>
  <si>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</si>
  <si>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</si>
  <si>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</si>
  <si>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</si>
  <si>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</si>
  <si>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</si>
  <si>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</si>
  <si>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</si>
  <si>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</si>
  <si>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</si>
  <si>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</si>
  <si>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</si>
  <si>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</si>
  <si>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</si>
  <si>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</si>
  <si>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</si>
  <si>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</si>
  <si>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</si>
  <si>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</si>
  <si>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</si>
  <si>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</si>
  <si>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</si>
  <si>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</si>
  <si>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</si>
  <si>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</si>
  <si>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</si>
  <si>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</si>
  <si>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</si>
  <si>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</si>
  <si>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</si>
  <si>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</si>
  <si>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</si>
  <si>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</si>
  <si>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</si>
  <si>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</si>
  <si>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</si>
  <si>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</si>
  <si>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</si>
  <si>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</si>
  <si>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</si>
  <si>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</si>
  <si>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</si>
  <si>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</si>
  <si>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</si>
  <si>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</si>
  <si>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</si>
  <si>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</si>
  <si>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</si>
  <si>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</si>
  <si>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</si>
  <si>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</si>
  <si>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</si>
  <si>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</si>
  <si>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</si>
  <si>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</si>
  <si>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</si>
  <si>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</si>
  <si>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</si>
  <si>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</si>
  <si>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</si>
  <si>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</si>
  <si>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</si>
  <si>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</si>
  <si>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</si>
  <si>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</si>
  <si>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</si>
  <si>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</si>
  <si>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</si>
  <si>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</si>
  <si>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</si>
  <si>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</si>
  <si>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</si>
  <si>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</si>
  <si>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</si>
  <si>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</si>
  <si>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</si>
  <si>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</si>
  <si>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</si>
  <si>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</si>
  <si>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</si>
  <si>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</si>
  <si>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</si>
  <si>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</si>
  <si>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</si>
  <si>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</si>
  <si>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</si>
  <si>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</si>
  <si>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</si>
  <si>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</si>
  <si>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</si>
  <si>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</si>
  <si>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</si>
  <si>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</si>
  <si>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</si>
  <si>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</si>
  <si>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</si>
  <si>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</si>
  <si>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</si>
  <si>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</si>
  <si>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</si>
  <si>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</si>
  <si>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</si>
  <si>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</si>
  <si>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</si>
  <si>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</si>
  <si>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</si>
  <si>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</si>
  <si>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</si>
  <si>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</si>
  <si>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</si>
  <si>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</si>
  <si>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</si>
  <si>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</si>
  <si>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</si>
  <si>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</si>
  <si>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</si>
  <si>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</si>
  <si>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</si>
  <si>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</si>
  <si>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</si>
  <si>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</si>
  <si>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</si>
  <si>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</si>
  <si>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</si>
  <si>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</si>
  <si>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</si>
  <si>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</si>
  <si>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</si>
  <si>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</si>
  <si>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</si>
  <si>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</si>
  <si>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</si>
  <si>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</si>
  <si>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</si>
  <si>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</si>
  <si>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</si>
  <si>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</si>
  <si>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</si>
  <si>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</si>
  <si>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</si>
  <si>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</si>
  <si>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</si>
  <si>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</si>
  <si>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</si>
  <si>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</si>
  <si>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</si>
  <si>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</si>
  <si>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</si>
  <si>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</si>
  <si>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</si>
  <si>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</si>
  <si>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</si>
  <si>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</si>
  <si>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</si>
  <si>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</si>
  <si>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</si>
  <si>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</si>
  <si>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</si>
  <si>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</si>
  <si>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</si>
  <si>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</si>
  <si>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</si>
  <si>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</si>
  <si>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</si>
  <si>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</si>
  <si>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</si>
  <si>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</si>
  <si>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</si>
  <si>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</si>
  <si>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</si>
  <si>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</si>
  <si>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</si>
  <si>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</si>
  <si>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</si>
  <si>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</si>
  <si>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</si>
  <si>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</si>
  <si>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</si>
  <si>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</si>
  <si>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</si>
  <si>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</si>
  <si>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</si>
  <si>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</si>
  <si>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</si>
  <si>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</si>
  <si>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</si>
  <si>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</si>
  <si>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</si>
  <si>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</si>
  <si>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</si>
  <si>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</si>
  <si>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</si>
  <si>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</si>
  <si>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</si>
  <si>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</si>
  <si>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</si>
  <si>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</si>
  <si>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</si>
  <si>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</si>
  <si>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</si>
  <si>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</si>
  <si>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</si>
  <si>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</si>
  <si>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</si>
  <si>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</si>
  <si>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</si>
  <si>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</si>
  <si>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</si>
  <si>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</si>
  <si>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</si>
  <si>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</si>
  <si>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</si>
  <si>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</si>
  <si>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</si>
  <si>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</si>
  <si>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</si>
  <si>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</si>
  <si>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</si>
  <si>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</si>
  <si>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</si>
  <si>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</si>
  <si>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</si>
  <si>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</si>
  <si>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</si>
  <si>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</si>
  <si>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</si>
  <si>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</si>
  <si>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</si>
  <si>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</si>
  <si>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</si>
  <si>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</si>
  <si>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</si>
  <si>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</si>
  <si>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</si>
  <si>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</si>
  <si>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</si>
  <si>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</si>
  <si>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</si>
  <si>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</si>
  <si>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</si>
  <si>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</si>
  <si>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</si>
  <si>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</si>
  <si>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</si>
  <si>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</si>
  <si>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</si>
  <si>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</si>
  <si>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</si>
  <si>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</si>
  <si>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</si>
  <si>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</si>
  <si>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</si>
  <si>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</si>
  <si>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</si>
  <si>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</si>
  <si>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</si>
  <si>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</si>
  <si>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</si>
  <si>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</si>
  <si>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</si>
  <si>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</si>
  <si>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</si>
  <si>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</si>
  <si>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</si>
  <si>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</si>
  <si>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</si>
  <si>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</si>
  <si>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</si>
  <si>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</si>
  <si>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</si>
  <si>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</si>
  <si>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</si>
  <si>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</si>
  <si>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</si>
  <si>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</si>
  <si>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</si>
  <si>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</si>
  <si>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</si>
  <si>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</si>
  <si>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</si>
  <si>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</si>
  <si>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</si>
  <si>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</si>
  <si>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</si>
  <si>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</si>
  <si>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</si>
  <si>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</si>
  <si>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</si>
  <si>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</si>
  <si>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</si>
  <si>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</si>
  <si>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</si>
  <si>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</si>
  <si>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</si>
  <si>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</si>
  <si>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</si>
  <si>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</si>
  <si>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</si>
  <si>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</si>
  <si>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</si>
  <si>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</si>
  <si>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</si>
  <si>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</si>
  <si>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</si>
  <si>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</si>
  <si>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</si>
  <si>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</si>
  <si>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</si>
  <si>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</si>
  <si>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</si>
  <si>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</si>
  <si>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</si>
  <si>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</si>
  <si>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</si>
  <si>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</si>
  <si>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</si>
  <si>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</si>
  <si>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</si>
  <si>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</si>
  <si>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</si>
  <si>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</si>
  <si>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</si>
  <si>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</si>
  <si>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</si>
  <si>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</si>
  <si>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</si>
  <si>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</si>
  <si>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</si>
  <si>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</si>
  <si>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</si>
  <si>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</si>
  <si>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</si>
  <si>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</si>
  <si>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</si>
  <si>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</si>
  <si>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</si>
  <si>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</si>
  <si>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</si>
  <si>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</si>
  <si>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</si>
  <si>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</si>
  <si>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</si>
  <si>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</si>
  <si>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</si>
  <si>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</si>
  <si>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</si>
  <si>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</si>
  <si>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</si>
  <si>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</si>
  <si>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</si>
  <si>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</si>
  <si>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</si>
  <si>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</si>
  <si>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</si>
  <si>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</si>
  <si>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</si>
  <si>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</si>
  <si>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</si>
  <si>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</si>
  <si>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</si>
  <si>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</si>
  <si>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</si>
  <si>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</si>
  <si>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</si>
  <si>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</si>
  <si>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</si>
  <si>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</si>
  <si>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</si>
  <si>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</si>
  <si>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</si>
  <si>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</si>
  <si>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</si>
  <si>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</si>
  <si>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</si>
  <si>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</si>
  <si>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</si>
  <si>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</si>
  <si>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</si>
  <si>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</si>
  <si>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</si>
  <si>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</si>
  <si>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</si>
  <si>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</si>
  <si>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</si>
  <si>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</si>
  <si>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</si>
  <si>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</si>
  <si>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</si>
  <si>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</si>
  <si>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</si>
  <si>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</si>
  <si>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</si>
  <si>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</si>
  <si>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</si>
  <si>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</si>
  <si>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</si>
  <si>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</si>
  <si>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</si>
  <si>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</si>
  <si>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</si>
  <si>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</si>
  <si>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</si>
  <si>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</si>
  <si>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</si>
  <si>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</si>
  <si>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</si>
  <si>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</si>
  <si>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</si>
  <si>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</si>
  <si>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</si>
  <si>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</si>
  <si>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</si>
  <si>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</si>
  <si>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</si>
  <si>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</si>
  <si>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</si>
  <si>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</si>
  <si>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</si>
  <si>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</si>
  <si>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</si>
  <si>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</si>
  <si>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</si>
  <si>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</si>
  <si>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</si>
  <si>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</si>
  <si>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</si>
  <si>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</si>
  <si>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</si>
  <si>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</si>
  <si>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</si>
  <si>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</si>
  <si>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</si>
  <si>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</si>
  <si>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</si>
  <si>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</si>
  <si>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</si>
  <si>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</si>
  <si>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</si>
  <si>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</si>
  <si>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</si>
  <si>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</si>
  <si>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</si>
  <si>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</si>
  <si>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</si>
  <si>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</si>
  <si>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</si>
  <si>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</si>
  <si>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</si>
  <si>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</si>
  <si>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</si>
  <si>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</si>
  <si>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</si>
  <si>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</si>
  <si>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</si>
  <si>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</si>
  <si>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</si>
  <si>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</si>
  <si>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</si>
  <si>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</si>
  <si>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</si>
  <si>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</si>
  <si>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</si>
  <si>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</si>
  <si>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</si>
  <si>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</si>
  <si>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</si>
  <si>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</si>
  <si>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</si>
  <si>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</si>
  <si>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</si>
  <si>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</si>
  <si>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</si>
  <si>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</si>
  <si>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</si>
  <si>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</si>
  <si>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</si>
  <si>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</si>
  <si>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</si>
  <si>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</si>
  <si>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</si>
  <si>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</si>
  <si>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</si>
  <si>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</si>
  <si>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</si>
  <si>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</si>
  <si>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</si>
  <si>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</si>
  <si>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</si>
  <si>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</si>
  <si>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</si>
  <si>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</si>
  <si>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</si>
  <si>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</si>
  <si>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</si>
  <si>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</si>
  <si>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</si>
  <si>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</si>
  <si>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</si>
  <si>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</si>
  <si>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</si>
  <si>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</si>
  <si>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</si>
  <si>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</si>
  <si>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</si>
  <si>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</si>
  <si>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</si>
  <si>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</si>
  <si>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</si>
  <si>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</si>
  <si>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</si>
  <si>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</si>
  <si>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</si>
  <si>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</si>
  <si>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</si>
  <si>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</si>
  <si>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</si>
  <si>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</si>
  <si>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</si>
  <si>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</si>
  <si>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</si>
  <si>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</si>
  <si>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</si>
  <si>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</si>
  <si>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</si>
  <si>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</si>
  <si>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</si>
  <si>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</si>
  <si>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</si>
  <si>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</si>
  <si>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</si>
  <si>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</si>
  <si>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</si>
  <si>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</si>
  <si>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</si>
  <si>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</si>
  <si>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</si>
  <si>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</si>
  <si>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</si>
  <si>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</si>
  <si>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</si>
  <si>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</si>
  <si>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</si>
  <si>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</si>
  <si>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</si>
  <si>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</si>
  <si>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</si>
  <si>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</si>
  <si>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</si>
  <si>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</si>
  <si>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</si>
  <si>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</si>
  <si>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</si>
  <si>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</si>
  <si>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</si>
  <si>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</si>
  <si>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</si>
  <si>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</si>
  <si>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</si>
  <si>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</si>
  <si>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</si>
  <si>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</si>
  <si>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</si>
  <si>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</si>
  <si>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</si>
  <si>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</si>
  <si>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</si>
  <si>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</si>
  <si>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</si>
  <si>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</si>
  <si>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</si>
  <si>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</si>
  <si>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</si>
  <si>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</si>
  <si>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</si>
  <si>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</si>
  <si>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</si>
  <si>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</si>
  <si>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</si>
  <si>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</si>
  <si>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</si>
  <si>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</si>
  <si>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</si>
  <si>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</si>
  <si>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</si>
  <si>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</si>
  <si>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</si>
  <si>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</si>
  <si>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</si>
  <si>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</si>
  <si>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</si>
  <si>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</si>
  <si>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</si>
  <si>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</si>
  <si>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</si>
  <si>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</si>
  <si>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</si>
  <si>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</si>
  <si>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</si>
  <si>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</si>
  <si>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</si>
  <si>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</si>
  <si>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</si>
  <si>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</si>
  <si>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</si>
  <si>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</si>
  <si>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</si>
  <si>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</si>
  <si>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</si>
  <si>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</si>
  <si>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</si>
  <si>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</si>
  <si>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</si>
  <si>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</si>
  <si>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</si>
  <si>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</si>
  <si>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</si>
  <si>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</si>
  <si>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</si>
  <si>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</si>
  <si>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</si>
  <si>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</si>
  <si>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</si>
  <si>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</si>
  <si>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</si>
  <si>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</si>
  <si>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</si>
  <si>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</si>
  <si>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</si>
  <si>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</si>
  <si>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</si>
  <si>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</si>
  <si>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</si>
  <si>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</si>
  <si>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</si>
  <si>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</si>
  <si>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</si>
  <si>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</si>
  <si>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</si>
  <si>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</si>
  <si>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</si>
  <si>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</si>
  <si>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</si>
  <si>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</si>
  <si>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</si>
  <si>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</si>
  <si>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</si>
  <si>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</si>
  <si>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</si>
  <si>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</si>
  <si>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</si>
  <si>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</si>
  <si>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</si>
  <si>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</si>
  <si>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</si>
  <si>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</si>
  <si>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</si>
  <si>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</si>
  <si>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</si>
  <si>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</si>
  <si>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</si>
  <si>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</si>
  <si>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</si>
  <si>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</si>
  <si>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</si>
  <si>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</si>
  <si>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</si>
  <si>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</si>
  <si>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</si>
  <si>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</si>
  <si>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</si>
  <si>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</si>
  <si>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</si>
  <si>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</si>
  <si>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</si>
  <si>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</si>
  <si>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</si>
  <si>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</si>
  <si>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</si>
  <si>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</si>
  <si>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</si>
  <si>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</si>
  <si>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</si>
  <si>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</si>
  <si>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</si>
  <si>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</si>
  <si>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</si>
  <si>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</si>
  <si>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</si>
  <si>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</si>
  <si>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</si>
  <si>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</si>
  <si>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</si>
  <si>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</si>
  <si>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</si>
  <si>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</si>
  <si>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</si>
  <si>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</si>
  <si>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</si>
  <si>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</si>
  <si>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</si>
  <si>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</si>
  <si>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</si>
  <si>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</si>
  <si>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</si>
  <si>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</si>
  <si>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</si>
  <si>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</si>
  <si>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</si>
  <si>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</si>
  <si>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</si>
  <si>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</si>
  <si>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</si>
  <si>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</si>
  <si>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</si>
  <si>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</si>
  <si>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</si>
  <si>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</si>
  <si>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</si>
  <si>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</si>
  <si>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</si>
  <si>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</si>
  <si>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</si>
  <si>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</si>
  <si>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</si>
  <si>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</si>
  <si>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</si>
  <si>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</si>
  <si>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</si>
  <si>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</si>
  <si>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</si>
  <si>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</si>
  <si>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</si>
  <si>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</si>
  <si>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</si>
  <si>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</si>
  <si>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</si>
  <si>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</si>
  <si>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</si>
  <si>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</si>
  <si>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</si>
  <si>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</si>
  <si>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</si>
  <si>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</si>
  <si>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</si>
  <si>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</si>
  <si>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</si>
  <si>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</si>
  <si>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</si>
  <si>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</si>
  <si>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</si>
  <si>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</si>
  <si>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</si>
  <si>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</si>
  <si>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</si>
  <si>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</si>
  <si>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</si>
  <si>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</si>
  <si>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</si>
  <si>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</si>
  <si>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</si>
  <si>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</si>
  <si>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</si>
  <si>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</si>
  <si>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</si>
  <si>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</si>
  <si>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</si>
  <si>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</si>
  <si>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</si>
  <si>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</si>
  <si>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</si>
  <si>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</si>
  <si>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</si>
  <si>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</si>
  <si>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</si>
  <si>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</si>
  <si>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</si>
  <si>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</si>
  <si>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</si>
  <si>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</si>
  <si>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</si>
  <si>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</si>
  <si>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</si>
  <si>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</si>
  <si>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</si>
  <si>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</si>
  <si>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</si>
  <si>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</si>
  <si>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</si>
  <si>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</si>
  <si>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</si>
  <si>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</si>
  <si>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</si>
  <si>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</si>
  <si>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</si>
  <si>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</si>
  <si>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</si>
  <si>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</si>
  <si>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</si>
  <si>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</si>
  <si>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</si>
  <si>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</si>
  <si>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</si>
  <si>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</si>
  <si>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</si>
  <si>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</si>
  <si>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</si>
  <si>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</si>
  <si>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</si>
  <si>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</si>
  <si>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</si>
  <si>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</si>
  <si>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</si>
  <si>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</si>
  <si>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</si>
  <si>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</si>
  <si>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</si>
  <si>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</si>
  <si>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</si>
  <si>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</si>
  <si>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</si>
  <si>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</si>
  <si>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</si>
  <si>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</si>
  <si>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</si>
  <si>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</si>
  <si>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</si>
  <si>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</si>
  <si>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</si>
  <si>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</si>
  <si>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</si>
  <si>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</si>
  <si>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</si>
  <si>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</si>
  <si>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</si>
  <si>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</si>
  <si>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</si>
  <si>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</si>
  <si>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</si>
  <si>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</si>
  <si>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</si>
  <si>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</si>
  <si>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</si>
  <si>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</si>
  <si>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</si>
  <si>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</si>
  <si>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</si>
  <si>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</si>
  <si>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</si>
  <si>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</si>
  <si>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</si>
  <si>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</si>
  <si>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</si>
  <si>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</si>
  <si>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</si>
  <si>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</si>
  <si>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</si>
  <si>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</si>
  <si>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</si>
  <si>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</si>
  <si>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</si>
  <si>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</si>
  <si>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</si>
  <si>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</si>
  <si>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</si>
  <si>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</si>
  <si>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</si>
  <si>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</si>
  <si>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</si>
  <si>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</si>
  <si>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</si>
  <si>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</si>
  <si>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</si>
  <si>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</si>
  <si>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</si>
  <si>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</si>
  <si>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</si>
  <si>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</si>
  <si>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</si>
  <si>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</si>
  <si>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</si>
  <si>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</si>
  <si>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</si>
  <si>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</si>
  <si>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</si>
  <si>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</si>
  <si>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</si>
  <si>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</si>
  <si>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</si>
  <si>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</si>
  <si>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</si>
  <si>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</si>
  <si>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</si>
  <si>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</si>
  <si>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</si>
  <si>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</si>
  <si>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</si>
  <si>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</si>
  <si>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</si>
  <si>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</si>
  <si>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</si>
  <si>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</si>
  <si>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</si>
  <si>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</si>
  <si>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</si>
  <si>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</si>
  <si>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</si>
  <si>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</si>
  <si>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</si>
  <si>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</si>
  <si>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</si>
  <si>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</si>
  <si>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</si>
  <si>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</si>
  <si>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</si>
  <si>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</si>
  <si>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</si>
  <si>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</si>
  <si>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</si>
  <si>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</si>
  <si>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</si>
  <si>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</si>
  <si>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</si>
  <si>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</si>
  <si>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</si>
  <si>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</si>
  <si>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</si>
  <si>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</si>
  <si>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</si>
  <si>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</si>
  <si>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</si>
  <si>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</si>
  <si>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</si>
  <si>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</si>
  <si>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</si>
  <si>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</si>
  <si>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</si>
  <si>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</si>
  <si>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</si>
  <si>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</si>
  <si>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</si>
  <si>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</si>
  <si>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</si>
  <si>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</si>
  <si>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</si>
  <si>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</si>
  <si>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</si>
  <si>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</si>
  <si>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</si>
  <si>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</si>
  <si>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</si>
  <si>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</si>
  <si>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</si>
  <si>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</si>
  <si>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</si>
  <si>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</si>
  <si>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</si>
  <si>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</si>
  <si>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</si>
  <si>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</si>
  <si>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</si>
  <si>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</si>
  <si>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</si>
  <si>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</si>
  <si>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</si>
  <si>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</si>
  <si>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</si>
  <si>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</si>
  <si>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</si>
  <si>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</si>
  <si>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</si>
  <si>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</si>
  <si>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</si>
  <si>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</si>
  <si>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</si>
  <si>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</si>
  <si>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</si>
  <si>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</si>
  <si>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</si>
  <si>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</si>
  <si>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</si>
  <si>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</si>
  <si>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</si>
  <si>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</si>
  <si>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</si>
  <si>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</si>
  <si>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</si>
  <si>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</si>
  <si>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</si>
  <si>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</si>
  <si>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</si>
  <si>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</si>
  <si>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</si>
  <si>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</si>
  <si>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</si>
  <si>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</si>
  <si>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</si>
  <si>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</si>
  <si>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</si>
  <si>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</si>
  <si>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</si>
  <si>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</si>
  <si>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</si>
  <si>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</si>
  <si>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</si>
  <si>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</si>
  <si>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</si>
  <si>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</si>
  <si>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</si>
  <si>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</si>
  <si>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</si>
  <si>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</si>
  <si>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</si>
  <si>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</si>
  <si>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</si>
  <si>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</si>
  <si>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</si>
  <si>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</si>
  <si>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</si>
  <si>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</si>
  <si>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</si>
  <si>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</si>
  <si>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</si>
  <si>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</si>
  <si>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</si>
  <si>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</si>
  <si>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</si>
  <si>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</si>
  <si>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</si>
  <si>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</si>
  <si>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</si>
  <si>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</si>
  <si>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</si>
  <si>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</si>
  <si>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</si>
  <si>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</si>
  <si>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</si>
  <si>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</si>
  <si>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</si>
  <si>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</si>
  <si>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</si>
  <si>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</si>
  <si>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</si>
  <si>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</si>
  <si>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</si>
  <si>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</si>
  <si>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</si>
  <si>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</si>
  <si>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</si>
  <si>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</si>
  <si>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</si>
  <si>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</si>
  <si>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</si>
  <si>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</si>
  <si>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</si>
  <si>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</si>
  <si>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</si>
  <si>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</si>
  <si>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</si>
  <si>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</si>
  <si>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</si>
  <si>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</si>
  <si>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</si>
  <si>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</si>
  <si>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</si>
  <si>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</si>
  <si>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</si>
  <si>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</si>
  <si>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</si>
  <si>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</si>
  <si>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</si>
  <si>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</si>
  <si>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</si>
  <si>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</si>
  <si>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</si>
  <si>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</si>
  <si>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</si>
  <si>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</si>
  <si>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</si>
  <si>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</si>
  <si>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</si>
  <si>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</si>
  <si>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</si>
  <si>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</si>
  <si>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</si>
  <si>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</si>
  <si>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</si>
  <si>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</si>
  <si>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</si>
  <si>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</si>
  <si>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</si>
  <si>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</si>
  <si>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</si>
  <si>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</si>
  <si>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</si>
  <si>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</si>
  <si>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</si>
  <si>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</si>
  <si>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</si>
  <si>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</si>
  <si>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</si>
  <si>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</si>
  <si>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</si>
  <si>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</si>
  <si>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</si>
  <si>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</si>
  <si>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</si>
  <si>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</si>
  <si>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</si>
  <si>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</si>
  <si>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</si>
  <si>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</si>
  <si>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</si>
  <si>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</si>
  <si>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</si>
  <si>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</si>
  <si>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</si>
  <si>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</si>
  <si>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</si>
  <si>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</si>
  <si>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</si>
  <si>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</si>
  <si>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</si>
  <si>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</si>
  <si>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</si>
  <si>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</si>
  <si>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</si>
  <si>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</si>
  <si>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</si>
  <si>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</si>
  <si>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</si>
  <si>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</si>
  <si>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</si>
  <si>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</si>
  <si>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</si>
  <si>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</si>
  <si>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</si>
  <si>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</si>
  <si>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</si>
  <si>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</si>
  <si>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</si>
  <si>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</si>
  <si>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</si>
  <si>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</si>
  <si>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</si>
  <si>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</si>
  <si>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</si>
  <si>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</si>
  <si>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</si>
  <si>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</si>
  <si>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</si>
  <si>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</si>
  <si>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</si>
  <si>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</si>
  <si>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</si>
  <si>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</si>
  <si>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</si>
  <si>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</si>
  <si>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</si>
  <si>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</si>
  <si>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</si>
  <si>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</si>
  <si>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</si>
  <si>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</si>
  <si>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</si>
  <si>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</si>
  <si>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</si>
  <si>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</si>
  <si>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</si>
  <si>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</si>
  <si>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</si>
  <si>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</si>
  <si>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</si>
  <si>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</si>
  <si>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</si>
  <si>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</si>
  <si>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</si>
  <si>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</si>
  <si>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</si>
  <si>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</si>
  <si>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</si>
  <si>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</si>
  <si>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</si>
  <si>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</si>
  <si>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</si>
  <si>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</si>
  <si>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</si>
  <si>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</si>
  <si>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</si>
  <si>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</si>
  <si>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</si>
  <si>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</si>
  <si>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</si>
  <si>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</si>
  <si>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</si>
  <si>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</si>
  <si>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</si>
  <si>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</si>
  <si>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</si>
  <si>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</si>
  <si>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</si>
  <si>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</si>
  <si>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</si>
  <si>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</si>
  <si>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</si>
  <si>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</si>
  <si>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</si>
  <si>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</si>
  <si>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</si>
  <si>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</si>
  <si>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</si>
  <si>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</si>
  <si>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</si>
  <si>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</si>
  <si>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</si>
  <si>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</si>
  <si>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</si>
  <si>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</si>
  <si>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</si>
  <si>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</si>
  <si>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</si>
  <si>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</si>
  <si>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</si>
  <si>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</si>
  <si>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</si>
  <si>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</si>
  <si>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</si>
  <si>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</si>
  <si>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</si>
  <si>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</si>
  <si>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</si>
  <si>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</si>
  <si>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</si>
  <si>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</si>
  <si>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</si>
  <si>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</si>
  <si>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</si>
  <si>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</si>
  <si>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</si>
  <si>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</si>
  <si>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</si>
  <si>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</si>
  <si>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</si>
  <si>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</si>
  <si>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</si>
  <si>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</si>
  <si>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</si>
  <si>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</si>
  <si>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</si>
  <si>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</si>
  <si>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</si>
  <si>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</si>
  <si>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</si>
  <si>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</si>
  <si>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</si>
  <si>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</si>
  <si>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</si>
  <si>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</si>
  <si>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</si>
  <si>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</si>
  <si>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</si>
  <si>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</si>
  <si>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</si>
  <si>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</si>
  <si>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</si>
  <si>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</si>
  <si>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</si>
  <si>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</si>
  <si>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</si>
  <si>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</si>
  <si>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</si>
  <si>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</si>
  <si>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</si>
  <si>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</si>
  <si>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</si>
  <si>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</si>
  <si>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</si>
  <si>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</si>
  <si>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</si>
  <si>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</si>
  <si>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</si>
  <si>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</si>
  <si>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</si>
  <si>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</si>
  <si>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</si>
  <si>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</si>
  <si>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</si>
  <si>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</si>
  <si>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</si>
  <si>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</si>
  <si>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</si>
  <si>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</si>
  <si>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</si>
  <si>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</si>
  <si>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</si>
  <si>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</si>
  <si>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</si>
  <si>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</si>
  <si>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</si>
  <si>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</si>
  <si>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</si>
  <si>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</si>
  <si>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</si>
  <si>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</si>
  <si>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</si>
  <si>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</si>
  <si>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</si>
  <si>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</si>
  <si>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</si>
  <si>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</si>
  <si>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</si>
  <si>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</si>
  <si>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</si>
  <si>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</si>
  <si>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</si>
  <si>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</si>
  <si>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</si>
  <si>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</si>
  <si>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</si>
  <si>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</si>
  <si>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</si>
  <si>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</si>
  <si>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</si>
  <si>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</si>
  <si>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</si>
  <si>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</si>
  <si>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</si>
  <si>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</si>
  <si>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</si>
  <si>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</si>
  <si>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</si>
  <si>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</si>
  <si>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</si>
  <si>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</si>
  <si>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</si>
  <si>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</si>
  <si>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</si>
  <si>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</si>
  <si>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</si>
  <si>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</si>
  <si>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</si>
  <si>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</si>
  <si>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</si>
  <si>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</si>
  <si>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</si>
  <si>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</si>
  <si>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</si>
  <si>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</si>
  <si>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</si>
  <si>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</si>
  <si>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</si>
  <si>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</si>
  <si>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</si>
  <si>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</si>
  <si>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</si>
  <si>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</si>
  <si>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</si>
  <si>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</si>
  <si>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</si>
  <si>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</si>
  <si>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</si>
  <si>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</si>
  <si>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</si>
  <si>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</si>
  <si>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</si>
  <si>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</si>
  <si>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</si>
  <si>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</si>
  <si>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</si>
  <si>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</si>
  <si>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</si>
  <si>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</si>
  <si>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</si>
  <si>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</si>
  <si>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</si>
  <si>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</si>
  <si>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</si>
  <si>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</si>
  <si>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</si>
  <si>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</si>
  <si>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</si>
  <si>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</si>
  <si>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</si>
  <si>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</si>
  <si>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</si>
  <si>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</si>
  <si>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</si>
  <si>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</si>
  <si>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</si>
  <si>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</si>
  <si>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</si>
  <si>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</si>
  <si>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</si>
  <si>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</si>
  <si>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</si>
  <si>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</si>
  <si>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</si>
  <si>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</si>
  <si>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</si>
  <si>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</si>
  <si>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</si>
  <si>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</si>
  <si>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</si>
  <si>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</si>
  <si>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</si>
  <si>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</si>
  <si>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</si>
  <si>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</si>
  <si>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</si>
  <si>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</si>
  <si>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</si>
  <si>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</si>
  <si>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</si>
  <si>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</si>
  <si>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</si>
  <si>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</si>
  <si>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</si>
  <si>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</si>
  <si>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</si>
  <si>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</si>
  <si>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</si>
  <si>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</si>
  <si>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</si>
  <si>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</si>
  <si>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</si>
  <si>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</si>
  <si>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</si>
  <si>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</si>
  <si>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</si>
  <si>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</si>
  <si>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</si>
  <si>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</si>
  <si>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</si>
  <si>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</si>
  <si>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</si>
  <si>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</si>
  <si>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</si>
  <si>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</si>
  <si>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</si>
  <si>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</si>
  <si>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</si>
  <si>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</si>
  <si>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</si>
  <si>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</si>
  <si>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</si>
  <si>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</si>
  <si>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</si>
  <si>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</si>
  <si>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</si>
  <si>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</si>
  <si>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</si>
  <si>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</si>
  <si>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</si>
  <si>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</si>
  <si>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</si>
  <si>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</si>
  <si>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</si>
  <si>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</si>
  <si>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</si>
  <si>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</si>
  <si>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</si>
  <si>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</si>
  <si>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</si>
  <si>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</si>
  <si>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</si>
  <si>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</si>
  <si>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</si>
  <si>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</si>
  <si>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</si>
  <si>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</si>
  <si>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</si>
  <si>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</si>
  <si>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</si>
  <si>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</si>
  <si>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</si>
  <si>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</si>
  <si>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</si>
  <si>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</si>
  <si>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</si>
  <si>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</si>
  <si>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</si>
  <si>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</si>
  <si>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</si>
  <si>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</si>
  <si>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</si>
  <si>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</si>
  <si>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</si>
  <si>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</si>
  <si>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</si>
  <si>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</si>
  <si>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</si>
  <si>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</si>
  <si>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</si>
  <si>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</si>
  <si>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</si>
  <si>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</si>
  <si>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</si>
  <si>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</si>
  <si>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</si>
  <si>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</si>
  <si>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</si>
  <si>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</si>
  <si>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</si>
  <si>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</si>
  <si>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</si>
  <si>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</si>
  <si>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</si>
  <si>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</si>
  <si>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</si>
  <si>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</si>
  <si>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</si>
  <si>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</si>
  <si>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</si>
  <si>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</si>
  <si>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</si>
  <si>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</si>
  <si>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</si>
  <si>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</si>
  <si>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</si>
  <si>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</si>
  <si>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</si>
  <si>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</si>
  <si>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</si>
  <si>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</si>
  <si>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</si>
  <si>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</si>
  <si>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</si>
  <si>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</si>
  <si>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</si>
  <si>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</si>
  <si>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</si>
  <si>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</si>
  <si>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</si>
  <si>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</si>
  <si>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</si>
  <si>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</si>
  <si>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</si>
  <si>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</si>
  <si>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</si>
  <si>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</si>
  <si>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</si>
  <si>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</si>
  <si>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</si>
  <si>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</si>
  <si>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</si>
  <si>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</si>
  <si>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</si>
  <si>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</si>
  <si>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</si>
  <si>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</si>
  <si>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</si>
  <si>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</si>
  <si>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</si>
  <si>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</si>
  <si>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</si>
  <si>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</si>
  <si>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</si>
  <si>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</si>
  <si>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</si>
  <si>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</si>
  <si>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</si>
  <si>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</si>
  <si>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</si>
  <si>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</si>
  <si>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</si>
  <si>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</si>
  <si>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</si>
  <si>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</si>
  <si>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</si>
  <si>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</si>
  <si>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</si>
  <si>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</si>
  <si>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</si>
  <si>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</si>
  <si>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</si>
  <si>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</si>
  <si>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</si>
  <si>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</si>
  <si>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</si>
  <si>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</si>
  <si>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</si>
  <si>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</si>
  <si>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</si>
  <si>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</si>
  <si>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</si>
  <si>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</si>
  <si>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</si>
  <si>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</si>
  <si>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</si>
  <si>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</si>
  <si>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</si>
  <si>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</si>
  <si>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</si>
  <si>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</si>
  <si>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</si>
  <si>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</si>
  <si>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</si>
  <si>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</si>
  <si>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</si>
  <si>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</si>
  <si>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</si>
  <si>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</si>
  <si>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</si>
  <si>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</si>
  <si>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</si>
  <si>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</si>
  <si>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</si>
  <si>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</si>
  <si>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</si>
  <si>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</si>
  <si>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</si>
  <si>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</si>
  <si>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</si>
  <si>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</si>
  <si>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</si>
  <si>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</si>
  <si>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</si>
  <si>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</si>
  <si>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</si>
  <si>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</si>
  <si>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</si>
  <si>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</si>
  <si>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</si>
  <si>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</si>
  <si>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</si>
  <si>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</si>
  <si>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</si>
  <si>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</si>
  <si>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</si>
  <si>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</si>
  <si>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</si>
  <si>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</si>
  <si>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</si>
  <si>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</si>
  <si>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</si>
  <si>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</si>
  <si>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</si>
  <si>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</si>
  <si>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</si>
  <si>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</si>
  <si>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</si>
  <si>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</si>
  <si>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</si>
  <si>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</si>
  <si>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</si>
  <si>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</si>
  <si>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</si>
  <si>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</si>
  <si>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</si>
  <si>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</si>
  <si>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</si>
  <si>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</si>
  <si>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</si>
  <si>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</si>
  <si>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</si>
  <si>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</si>
  <si>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</si>
  <si>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</si>
  <si>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</si>
  <si>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</si>
  <si>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</si>
  <si>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</si>
  <si>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</si>
  <si>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</si>
  <si>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</si>
  <si>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</si>
  <si>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</si>
  <si>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</si>
  <si>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</si>
  <si>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</si>
  <si>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</si>
  <si>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</si>
  <si>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</si>
  <si>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</si>
  <si>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</si>
  <si>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</si>
  <si>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</si>
  <si>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</si>
  <si>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</si>
  <si>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</si>
  <si>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</si>
  <si>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</si>
  <si>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</si>
  <si>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</si>
  <si>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</si>
  <si>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</si>
  <si>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</si>
  <si>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</si>
  <si>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</si>
  <si>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</si>
  <si>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</si>
  <si>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</si>
  <si>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</si>
  <si>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</si>
  <si>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</si>
  <si>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</si>
  <si>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</si>
  <si>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</si>
  <si>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</si>
  <si>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</si>
  <si>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</si>
  <si>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</si>
  <si>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</si>
  <si>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</si>
  <si>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</si>
  <si>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</si>
  <si>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</si>
  <si>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</si>
  <si>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</si>
  <si>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</si>
  <si>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</si>
  <si>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</si>
  <si>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</si>
  <si>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</si>
  <si>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</si>
  <si>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</si>
  <si>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</si>
  <si>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</si>
  <si>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</si>
  <si>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</si>
  <si>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</si>
  <si>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</si>
  <si>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</si>
  <si>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</si>
  <si>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</si>
  <si>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</si>
  <si>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</si>
  <si>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</si>
  <si>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</si>
  <si>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</si>
  <si>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</si>
  <si>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</si>
  <si>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</si>
  <si>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</si>
  <si>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</si>
  <si>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</si>
  <si>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</si>
  <si>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</si>
  <si>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</si>
  <si>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</si>
  <si>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</si>
  <si>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</si>
  <si>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</si>
  <si>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</si>
  <si>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</si>
  <si>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</si>
  <si>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</si>
  <si>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</si>
  <si>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</si>
  <si>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</si>
  <si>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</si>
  <si>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</si>
  <si>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</si>
  <si>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</si>
  <si>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</si>
  <si>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</si>
  <si>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</si>
  <si>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</si>
  <si>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</si>
  <si>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</si>
  <si>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</si>
  <si>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</si>
  <si>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</si>
  <si>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</si>
  <si>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</si>
  <si>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</si>
  <si>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</si>
  <si>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</si>
  <si>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</si>
  <si>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</si>
  <si>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</si>
  <si>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</si>
  <si>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</si>
  <si>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</si>
  <si>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</si>
  <si>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</si>
  <si>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</si>
  <si>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</si>
  <si>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</si>
  <si>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</si>
  <si>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</si>
  <si>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</si>
  <si>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</si>
  <si>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</si>
  <si>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</si>
  <si>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</si>
  <si>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</si>
  <si>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</si>
  <si>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</si>
  <si>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</si>
  <si>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</si>
  <si>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</si>
  <si>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</si>
  <si>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</si>
  <si>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</si>
  <si>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</si>
  <si>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</si>
  <si>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</si>
  <si>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</si>
  <si>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</si>
  <si>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</si>
  <si>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</si>
  <si>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</si>
  <si>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</si>
  <si>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</si>
  <si>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</si>
  <si>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</si>
  <si>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</si>
  <si>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</si>
  <si>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</si>
  <si>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</si>
  <si>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</si>
  <si>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</si>
  <si>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</si>
  <si>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</si>
  <si>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</si>
  <si>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</si>
  <si>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</si>
  <si>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</si>
  <si>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</si>
  <si>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</si>
  <si>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</si>
  <si>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</si>
  <si>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</si>
  <si>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</si>
  <si>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</si>
  <si>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</si>
  <si>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</si>
  <si>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</si>
  <si>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</si>
  <si>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</si>
  <si>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</si>
  <si>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</si>
  <si>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</si>
  <si>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</si>
  <si>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</si>
  <si>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</si>
  <si>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</si>
  <si>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</si>
  <si>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</si>
  <si>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</si>
  <si>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</si>
  <si>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</si>
  <si>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</si>
  <si>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</si>
  <si>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</si>
  <si>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</si>
  <si>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</si>
  <si>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</si>
  <si>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</si>
  <si>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</si>
  <si>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</si>
  <si>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</si>
  <si>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</si>
  <si>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</si>
  <si>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</si>
  <si>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</si>
  <si>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</si>
  <si>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</si>
  <si>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</si>
  <si>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</si>
  <si>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</si>
  <si>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</si>
  <si>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</si>
  <si>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</si>
  <si>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</si>
  <si>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</si>
  <si>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</si>
  <si>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</si>
  <si>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</si>
  <si>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</si>
  <si>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</si>
  <si>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</si>
  <si>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</si>
  <si>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</si>
  <si>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</si>
  <si>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</si>
  <si>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</si>
  <si>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</si>
  <si>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</si>
  <si>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</si>
  <si>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</si>
  <si>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</si>
  <si>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</si>
  <si>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</si>
  <si>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</si>
  <si>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</si>
  <si>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</si>
  <si>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</si>
  <si>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</si>
  <si>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</si>
  <si>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</si>
  <si>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</si>
  <si>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</si>
  <si>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</si>
  <si>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</si>
  <si>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</si>
  <si>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</si>
  <si>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</si>
  <si>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</si>
  <si>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</si>
  <si>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</si>
  <si>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</si>
  <si>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</si>
  <si>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</si>
  <si>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</si>
  <si>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</si>
  <si>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</si>
  <si>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</si>
  <si>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</si>
  <si>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</si>
  <si>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</si>
  <si>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</si>
  <si>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</si>
  <si>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</si>
  <si>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</si>
  <si>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</si>
  <si>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</si>
  <si>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</si>
  <si>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</si>
  <si>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</si>
  <si>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</si>
  <si>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</si>
  <si>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</si>
  <si>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</si>
  <si>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</si>
  <si>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</si>
  <si>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</si>
  <si>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</si>
  <si>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</si>
  <si>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</si>
  <si>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</si>
  <si>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</si>
  <si>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</si>
  <si>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</si>
  <si>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</si>
  <si>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</si>
  <si>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</si>
  <si>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</si>
  <si>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</si>
  <si>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</si>
  <si>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</si>
  <si>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</si>
  <si>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</si>
  <si>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</si>
  <si>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</si>
  <si>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</si>
  <si>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</si>
  <si>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</si>
  <si>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</si>
  <si>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</si>
  <si>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</si>
  <si>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</si>
  <si>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</si>
  <si>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</si>
  <si>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</si>
  <si>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</si>
  <si>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</si>
  <si>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</si>
  <si>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</si>
  <si>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</si>
  <si>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</si>
  <si>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</si>
  <si>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</si>
  <si>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</si>
  <si>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</si>
  <si>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</si>
  <si>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</si>
  <si>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</si>
  <si>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</si>
  <si>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</si>
  <si>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</si>
  <si>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</si>
  <si>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</si>
  <si>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</si>
  <si>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</si>
  <si>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</si>
  <si>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</si>
  <si>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</si>
  <si>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</si>
  <si>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</si>
  <si>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</si>
  <si>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</si>
  <si>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</si>
  <si>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</si>
  <si>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</si>
  <si>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</si>
  <si>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</si>
  <si>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</si>
  <si>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</si>
  <si>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</si>
  <si>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</si>
  <si>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</si>
  <si>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</si>
  <si>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</si>
  <si>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</si>
  <si>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</si>
  <si>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</si>
  <si>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</si>
  <si>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</si>
  <si>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</si>
  <si>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</si>
  <si>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</si>
  <si>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</si>
  <si>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</si>
  <si>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</si>
  <si>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</si>
  <si>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</si>
  <si>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</si>
  <si>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</si>
  <si>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</si>
  <si>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</si>
  <si>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</si>
  <si>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</si>
  <si>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</si>
  <si>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</si>
  <si>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</si>
  <si>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</si>
  <si>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</si>
  <si>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</si>
  <si>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</si>
  <si>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</si>
  <si>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</si>
  <si>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</si>
  <si>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</si>
  <si>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</si>
  <si>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</si>
  <si>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</si>
  <si>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</si>
  <si>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</si>
  <si>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</si>
  <si>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</si>
  <si>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</si>
  <si>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</si>
  <si>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</si>
  <si>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</si>
  <si>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</si>
  <si>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</si>
  <si>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</si>
  <si>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</si>
  <si>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</si>
  <si>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</si>
  <si>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</si>
  <si>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</si>
  <si>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</si>
  <si>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</si>
  <si>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</si>
  <si>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</si>
  <si>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</si>
  <si>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</si>
  <si>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</si>
  <si>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</si>
  <si>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</si>
  <si>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</si>
  <si>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</si>
  <si>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</si>
  <si>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</si>
  <si>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</si>
  <si>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</si>
  <si>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</si>
  <si>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</si>
  <si>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</si>
  <si>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</si>
  <si>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</si>
  <si>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</si>
  <si>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</si>
  <si>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</si>
  <si>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</si>
  <si>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</si>
  <si>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</si>
  <si>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</si>
  <si>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</si>
  <si>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</si>
  <si>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</si>
  <si>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</si>
  <si>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</si>
  <si>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</si>
  <si>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</si>
  <si>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</si>
  <si>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</si>
  <si>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</si>
  <si>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</si>
  <si>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</si>
  <si>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</si>
  <si>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</si>
  <si>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</si>
  <si>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</si>
  <si>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</si>
  <si>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</si>
  <si>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</si>
  <si>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</si>
  <si>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</si>
  <si>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</si>
  <si>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</si>
  <si>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</si>
  <si>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</si>
  <si>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</si>
  <si>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</si>
  <si>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</si>
  <si>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</si>
  <si>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</si>
  <si>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</si>
  <si>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</si>
  <si>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</si>
  <si>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</si>
  <si>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</si>
  <si>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</si>
  <si>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</si>
  <si>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</si>
  <si>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</si>
  <si>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</si>
  <si>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</si>
  <si>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</si>
  <si>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</si>
  <si>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</si>
  <si>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</si>
  <si>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</si>
  <si>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</si>
  <si>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</si>
  <si>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</si>
  <si>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</si>
  <si>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</si>
  <si>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</si>
  <si>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</si>
  <si>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</si>
  <si>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</si>
  <si>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</si>
  <si>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</si>
  <si>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</si>
  <si>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</si>
  <si>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</si>
  <si>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</si>
  <si>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</si>
  <si>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</si>
  <si>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</si>
  <si>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</si>
  <si>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</si>
  <si>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</si>
  <si>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</si>
  <si>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</si>
  <si>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</si>
  <si>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</si>
  <si>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</si>
  <si>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</si>
  <si>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</si>
  <si>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</si>
  <si>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</si>
  <si>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</si>
  <si>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</si>
  <si>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</si>
  <si>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</si>
  <si>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</si>
  <si>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</si>
  <si>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</si>
  <si>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</si>
  <si>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</si>
  <si>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</si>
  <si>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</si>
  <si>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</si>
  <si>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</si>
  <si>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</si>
  <si>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</si>
  <si>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</si>
  <si>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</si>
  <si>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</si>
  <si>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</si>
  <si>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</si>
  <si>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</si>
  <si>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</si>
  <si>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</si>
  <si>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</si>
  <si>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</si>
  <si>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</si>
  <si>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</si>
  <si>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</si>
  <si>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</si>
  <si>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</si>
  <si>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</si>
  <si>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</si>
  <si>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</si>
  <si>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</si>
  <si>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</si>
  <si>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</si>
  <si>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</si>
  <si>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</si>
  <si>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</si>
  <si>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</si>
  <si>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</si>
  <si>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</si>
  <si>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</si>
  <si>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</si>
  <si>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</si>
  <si>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</si>
  <si>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</si>
  <si>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</si>
  <si>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</si>
  <si>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</si>
  <si>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</si>
  <si>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</si>
  <si>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</si>
  <si>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</si>
  <si>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</si>
  <si>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</si>
  <si>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</si>
  <si>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</si>
  <si>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</si>
  <si>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</si>
  <si>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</si>
  <si>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</si>
  <si>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</si>
  <si>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</si>
  <si>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</si>
  <si>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</si>
  <si>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</si>
  <si>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</si>
  <si>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</si>
  <si>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</si>
  <si>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</si>
  <si>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</si>
  <si>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</si>
  <si>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</si>
  <si>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</si>
  <si>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</si>
  <si>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</si>
  <si>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</si>
  <si>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</si>
  <si>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</si>
  <si>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</si>
  <si>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</si>
  <si>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</si>
  <si>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</si>
  <si>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</si>
  <si>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</si>
  <si>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</si>
  <si>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</si>
  <si>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</si>
  <si>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</si>
  <si>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</si>
  <si>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</si>
  <si>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</si>
  <si>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</si>
  <si>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</si>
  <si>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</si>
  <si>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</si>
  <si>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</si>
  <si>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</si>
  <si>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</si>
  <si>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</si>
  <si>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</si>
  <si>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</si>
  <si>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</si>
  <si>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</si>
  <si>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</si>
  <si>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</si>
  <si>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</si>
  <si>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</si>
  <si>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</si>
  <si>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</si>
  <si>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</si>
  <si>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</si>
  <si>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</si>
  <si>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</si>
  <si>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</si>
  <si>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</si>
  <si>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</si>
  <si>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</si>
  <si>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</si>
  <si>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</si>
  <si>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</si>
  <si>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</si>
  <si>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</si>
  <si>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</si>
  <si>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</si>
  <si>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</si>
  <si>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</si>
  <si>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</si>
  <si>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</si>
  <si>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</si>
  <si>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</si>
  <si>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</si>
  <si>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</si>
  <si>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</si>
  <si>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</si>
  <si>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</si>
  <si>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</si>
  <si>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</si>
  <si>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</si>
  <si>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</si>
  <si>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</si>
  <si>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</si>
  <si>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</si>
  <si>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</si>
  <si>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</si>
  <si>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</si>
  <si>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</si>
  <si>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</si>
  <si>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</si>
  <si>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</si>
  <si>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</si>
  <si>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</si>
  <si>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</si>
  <si>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</si>
  <si>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</si>
  <si>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</si>
  <si>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</si>
  <si>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</si>
  <si>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</si>
  <si>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</si>
  <si>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</si>
  <si>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</si>
  <si>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</si>
  <si>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</si>
  <si>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</si>
  <si>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</si>
  <si>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</si>
  <si>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</si>
  <si>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</si>
  <si>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</si>
  <si>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</si>
  <si>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</si>
  <si>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</si>
  <si>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</si>
  <si>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</si>
  <si>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</si>
  <si>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</si>
  <si>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</si>
  <si>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</si>
  <si>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</si>
  <si>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</si>
  <si>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</si>
  <si>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</si>
  <si>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</si>
  <si>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</si>
  <si>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</si>
  <si>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</si>
  <si>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</si>
  <si>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</si>
  <si>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</si>
  <si>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</si>
  <si>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</si>
  <si>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</si>
  <si>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</si>
  <si>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</si>
  <si>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</si>
  <si>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</si>
  <si>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</si>
  <si>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</si>
  <si>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</si>
  <si>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</si>
  <si>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</si>
  <si>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</si>
  <si>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</si>
  <si>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</si>
  <si>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</si>
  <si>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</si>
  <si>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</si>
  <si>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</si>
  <si>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</si>
  <si>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</si>
  <si>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</si>
  <si>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</si>
  <si>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</si>
  <si>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</si>
  <si>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</si>
  <si>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</si>
  <si>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</si>
  <si>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</si>
  <si>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</si>
  <si>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</si>
  <si>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</si>
  <si>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</si>
  <si>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</si>
  <si>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</si>
  <si>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</si>
  <si>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</si>
  <si>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</si>
  <si>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</si>
  <si>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</si>
  <si>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</si>
  <si>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</si>
  <si>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</si>
  <si>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</si>
  <si>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</si>
  <si>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</si>
  <si>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</si>
  <si>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</si>
  <si>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</si>
  <si>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</si>
  <si>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</si>
  <si>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</si>
  <si>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</si>
  <si>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</si>
  <si>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</si>
  <si>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</si>
  <si>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</si>
  <si>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</si>
  <si>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</si>
  <si>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</si>
  <si>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</si>
  <si>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</si>
  <si>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</si>
  <si>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</si>
  <si>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</si>
  <si>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</si>
  <si>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</si>
  <si>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</si>
  <si>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</si>
  <si>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</si>
  <si>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</si>
  <si>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</si>
  <si>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</si>
  <si>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</si>
  <si>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</si>
  <si>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</si>
  <si>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</si>
  <si>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</si>
  <si>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</si>
  <si>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</si>
  <si>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</si>
  <si>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</si>
  <si>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</si>
  <si>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</si>
  <si>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</si>
  <si>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</si>
  <si>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</si>
  <si>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</si>
  <si>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</si>
  <si>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</si>
  <si>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</si>
  <si>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</si>
  <si>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</si>
  <si>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</si>
  <si>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</si>
  <si>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</si>
  <si>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</si>
  <si>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</si>
  <si>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</si>
  <si>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</si>
  <si>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</si>
  <si>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</si>
  <si>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</si>
  <si>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</si>
  <si>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</si>
  <si>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</si>
  <si>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</si>
  <si>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</si>
  <si>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</si>
  <si>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</si>
  <si>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</si>
  <si>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</si>
  <si>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</si>
  <si>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</si>
  <si>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</si>
  <si>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</si>
  <si>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</si>
  <si>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</si>
  <si>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</si>
  <si>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</si>
  <si>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</si>
  <si>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</si>
  <si>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</si>
  <si>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</si>
  <si>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</si>
  <si>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</si>
  <si>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</si>
  <si>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</si>
  <si>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</si>
  <si>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</si>
  <si>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</si>
  <si>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</si>
  <si>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</si>
  <si>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</si>
  <si>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</si>
  <si>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</si>
  <si>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</si>
  <si>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</si>
  <si>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</si>
  <si>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</si>
  <si>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</si>
  <si>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</si>
  <si>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</si>
  <si>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</si>
  <si>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</si>
  <si>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</si>
  <si>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</si>
  <si>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</si>
  <si>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</si>
  <si>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</si>
  <si>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</si>
  <si>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</si>
  <si>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</si>
  <si>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</si>
  <si>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</si>
  <si>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</si>
  <si>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</si>
  <si>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</si>
  <si>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</si>
  <si>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</si>
  <si>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</si>
  <si>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</si>
  <si>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</si>
  <si>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</si>
  <si>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</si>
  <si>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</si>
  <si>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</si>
  <si>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</si>
  <si>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</si>
  <si>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</si>
  <si>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</si>
  <si>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</si>
  <si>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</si>
  <si>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</si>
  <si>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</si>
  <si>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</si>
  <si>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</si>
  <si>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</si>
  <si>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</si>
  <si>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</si>
  <si>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</si>
  <si>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</si>
  <si>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</si>
  <si>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</si>
  <si>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</si>
  <si>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</si>
  <si>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</si>
  <si>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</si>
  <si>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</si>
  <si>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</si>
  <si>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</si>
  <si>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</si>
  <si>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</si>
  <si>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</si>
  <si>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</si>
  <si>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</si>
  <si>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</si>
  <si>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</si>
  <si>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</si>
  <si>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</si>
  <si>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</si>
  <si>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</si>
  <si>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</si>
  <si>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</si>
  <si>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</si>
  <si>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</si>
  <si>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</si>
  <si>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</si>
  <si>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</si>
  <si>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</si>
  <si>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</si>
  <si>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</si>
  <si>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</si>
  <si>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</si>
  <si>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</si>
  <si>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</si>
  <si>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</si>
  <si>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</si>
  <si>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</si>
  <si>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</si>
  <si>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</si>
  <si>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</si>
  <si>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</si>
  <si>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</si>
  <si>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</si>
  <si>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</si>
  <si>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</si>
  <si>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</si>
  <si>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</si>
  <si>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</si>
  <si>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</si>
  <si>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</si>
  <si>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</si>
  <si>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</si>
  <si>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</si>
  <si>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</si>
  <si>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</si>
  <si>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</si>
  <si>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</si>
  <si>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</si>
  <si>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</si>
  <si>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</si>
  <si>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</si>
  <si>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</si>
  <si>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</si>
  <si>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</si>
  <si>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</si>
  <si>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</si>
  <si>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</si>
  <si>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</si>
  <si>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</si>
  <si>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</si>
  <si>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</si>
  <si>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</si>
  <si>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</si>
  <si>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</si>
  <si>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</si>
  <si>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</si>
  <si>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</si>
  <si>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</si>
  <si>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</si>
  <si>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</si>
  <si>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</si>
  <si>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</si>
  <si>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</si>
  <si>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</si>
  <si>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</si>
  <si>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</si>
  <si>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</si>
  <si>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</si>
  <si>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</si>
  <si>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</si>
  <si>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</si>
  <si>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</si>
  <si>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</si>
  <si>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</si>
  <si>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</si>
  <si>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</si>
  <si>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</si>
  <si>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</si>
  <si>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</si>
  <si>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</si>
  <si>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</si>
  <si>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</si>
  <si>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</si>
  <si>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</si>
  <si>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</si>
  <si>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</si>
  <si>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</si>
  <si>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</si>
  <si>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</si>
  <si>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</si>
  <si>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</si>
  <si>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</si>
  <si>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</si>
  <si>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</si>
  <si>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</si>
  <si>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</si>
  <si>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</si>
  <si>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</si>
  <si>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</si>
  <si>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</si>
  <si>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</si>
  <si>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</si>
  <si>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</si>
  <si>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</si>
  <si>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</si>
  <si>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</si>
  <si>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</si>
  <si>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</si>
  <si>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</si>
  <si>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</si>
  <si>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</si>
  <si>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</si>
  <si>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</si>
  <si>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</si>
  <si>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</si>
  <si>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</si>
  <si>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</si>
  <si>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</si>
  <si>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</si>
  <si>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</si>
  <si>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</si>
  <si>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</si>
  <si>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</si>
  <si>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</si>
  <si>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</si>
  <si>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</si>
  <si>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</si>
  <si>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</si>
  <si>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</si>
  <si>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</si>
  <si>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</si>
  <si>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</si>
  <si>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</si>
  <si>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</si>
  <si>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</si>
  <si>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</si>
  <si>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</si>
  <si>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</si>
  <si>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</si>
  <si>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</si>
  <si>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</si>
  <si>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</si>
  <si>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</si>
  <si>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</si>
  <si>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</si>
  <si>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</si>
  <si>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</si>
  <si>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</si>
  <si>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</si>
  <si>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</si>
  <si>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</si>
  <si>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</si>
  <si>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</si>
  <si>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</si>
  <si>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</si>
  <si>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</si>
  <si>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</si>
  <si>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</si>
  <si>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</si>
  <si>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</si>
  <si>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</si>
  <si>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</si>
  <si>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</si>
  <si>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</si>
  <si>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</si>
  <si>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</si>
  <si>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</si>
  <si>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</si>
  <si>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</si>
  <si>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</si>
  <si>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</si>
  <si>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</si>
  <si>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</si>
  <si>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</si>
  <si>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</si>
  <si>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</si>
  <si>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</si>
  <si>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</si>
  <si>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</si>
  <si>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</si>
  <si>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</si>
  <si>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</si>
  <si>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</si>
  <si>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</si>
  <si>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</si>
  <si>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</si>
  <si>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</si>
  <si>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</si>
  <si>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</si>
  <si>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</si>
  <si>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</si>
  <si>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</si>
  <si>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</si>
  <si>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</si>
  <si>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</si>
  <si>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</si>
  <si>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</si>
  <si>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</si>
  <si>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</si>
  <si>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</si>
  <si>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</si>
  <si>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</si>
  <si>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</si>
  <si>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</si>
  <si>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</si>
  <si>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</si>
  <si>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</si>
  <si>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</si>
  <si>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</si>
  <si>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</si>
  <si>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</si>
  <si>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</si>
  <si>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</si>
  <si>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</si>
  <si>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</si>
  <si>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</si>
  <si>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</si>
  <si>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</si>
  <si>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</si>
  <si>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</si>
  <si>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</si>
  <si>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</si>
  <si>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</si>
  <si>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</si>
  <si>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</si>
  <si>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</si>
  <si>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</si>
  <si>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</si>
  <si>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</si>
  <si>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</si>
  <si>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</si>
  <si>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</si>
  <si>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</si>
  <si>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</si>
  <si>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</si>
  <si>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</si>
  <si>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</si>
  <si>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</si>
  <si>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</si>
  <si>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</si>
  <si>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</si>
  <si>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</si>
  <si>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</si>
  <si>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</si>
  <si>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</si>
  <si>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</si>
  <si>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</si>
  <si>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</si>
  <si>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</si>
  <si>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</si>
  <si>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</si>
  <si>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</si>
  <si>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</si>
  <si>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</si>
  <si>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</si>
  <si>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</si>
  <si>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</si>
  <si>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</si>
  <si>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</si>
  <si>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</si>
  <si>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</si>
  <si>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</si>
  <si>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</si>
  <si>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</si>
  <si>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</si>
  <si>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</si>
  <si>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</si>
  <si>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</si>
  <si>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</si>
  <si>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</si>
  <si>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</si>
  <si>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</si>
  <si>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</si>
  <si>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</si>
  <si>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</si>
  <si>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</si>
  <si>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</si>
  <si>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</si>
  <si>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</si>
  <si>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</si>
  <si>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</si>
  <si>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</si>
  <si>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</si>
  <si>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</si>
  <si>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</si>
  <si>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</si>
  <si>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</si>
  <si>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</si>
  <si>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</si>
  <si>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</si>
  <si>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</si>
  <si>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</si>
  <si>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</si>
  <si>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</si>
  <si>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</si>
  <si>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</si>
  <si>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</si>
  <si>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</si>
  <si>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</si>
  <si>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</si>
  <si>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</si>
  <si>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</si>
  <si>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</si>
  <si>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</si>
  <si>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</si>
  <si>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</si>
  <si>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</si>
  <si>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</si>
  <si>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</si>
  <si>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</si>
  <si>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</si>
  <si>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</si>
  <si>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</si>
  <si>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</si>
  <si>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</si>
  <si>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</si>
  <si>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</si>
  <si>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</si>
  <si>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</si>
  <si>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</si>
  <si>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</si>
  <si>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</si>
  <si>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</si>
  <si>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</si>
  <si>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</si>
  <si>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</si>
  <si>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</si>
  <si>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</si>
  <si>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</si>
  <si>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</si>
  <si>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</si>
  <si>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</si>
  <si>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</si>
  <si>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</si>
  <si>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</si>
  <si>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</si>
  <si>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</si>
  <si>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</si>
  <si>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</si>
  <si>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</si>
  <si>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</si>
  <si>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</si>
  <si>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</si>
  <si>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</si>
  <si>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</si>
  <si>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</si>
  <si>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</si>
  <si>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</si>
  <si>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</si>
  <si>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</si>
  <si>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</si>
  <si>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</si>
  <si>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</si>
  <si>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</si>
  <si>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</si>
  <si>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</si>
  <si>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</si>
  <si>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</si>
  <si>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</si>
  <si>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</si>
  <si>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</si>
  <si>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</si>
  <si>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</si>
  <si>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</si>
  <si>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</si>
  <si>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</si>
  <si>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</si>
  <si>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</si>
  <si>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</si>
  <si>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</si>
  <si>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</si>
  <si>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</si>
  <si>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</si>
  <si>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</si>
  <si>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</si>
  <si>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</si>
  <si>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</si>
  <si>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</si>
  <si>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</si>
  <si>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</si>
  <si>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</si>
  <si>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</si>
  <si>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</si>
  <si>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</si>
  <si>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</si>
  <si>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</si>
  <si>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</si>
  <si>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</si>
  <si>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</si>
  <si>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</si>
  <si>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</si>
  <si>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</si>
  <si>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</si>
  <si>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</si>
  <si>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</si>
  <si>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</si>
  <si>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</si>
  <si>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</si>
  <si>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</si>
  <si>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</si>
  <si>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</si>
  <si>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</si>
  <si>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</si>
  <si>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</si>
  <si>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</si>
  <si>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</si>
  <si>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</si>
  <si>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</si>
  <si>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</si>
  <si>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</si>
  <si>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</si>
  <si>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</si>
  <si>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</si>
  <si>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</si>
  <si>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</si>
  <si>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</si>
  <si>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</si>
  <si>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</si>
  <si>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</si>
  <si>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</si>
  <si>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</si>
  <si>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</si>
  <si>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</si>
  <si>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</si>
  <si>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</si>
  <si>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</si>
  <si>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</si>
  <si>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</si>
  <si>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</si>
  <si>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</si>
  <si>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</si>
  <si>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</si>
  <si>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</si>
  <si>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</si>
  <si>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</si>
  <si>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</si>
  <si>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</si>
  <si>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</si>
  <si>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</si>
  <si>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</si>
  <si>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</si>
  <si>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</si>
  <si>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</si>
  <si>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</si>
  <si>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</si>
  <si>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</si>
  <si>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</si>
  <si>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</si>
  <si>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</si>
  <si>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</si>
  <si>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</si>
  <si>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</si>
  <si>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</si>
  <si>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</si>
  <si>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</si>
  <si>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</si>
  <si>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</si>
  <si>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</si>
  <si>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</si>
  <si>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</si>
  <si>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</si>
  <si>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</si>
  <si>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</si>
  <si>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</si>
  <si>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</si>
  <si>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</si>
  <si>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</si>
  <si>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</si>
  <si>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</si>
  <si>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</si>
  <si>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</si>
  <si>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</si>
  <si>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</si>
  <si>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</si>
  <si>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</si>
  <si>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</si>
  <si>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</si>
  <si>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</si>
  <si>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</si>
  <si>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</si>
  <si>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</si>
  <si>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</si>
  <si>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</si>
  <si>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</si>
  <si>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</si>
  <si>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</si>
  <si>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</si>
  <si>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</si>
  <si>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</si>
  <si>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</si>
  <si>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</si>
  <si>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</si>
  <si>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</si>
  <si>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</si>
  <si>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</si>
  <si>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</si>
  <si>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</si>
  <si>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</si>
  <si>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</si>
  <si>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</si>
  <si>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</si>
  <si>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</si>
  <si>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</si>
  <si>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</si>
  <si>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</si>
  <si>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</si>
  <si>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</si>
  <si>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</si>
  <si>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</si>
  <si>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</si>
  <si>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</si>
  <si>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</si>
  <si>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</si>
  <si>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</si>
  <si>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</si>
  <si>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</si>
  <si>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</si>
  <si>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</si>
  <si>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</si>
  <si>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</si>
  <si>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</si>
  <si>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</si>
  <si>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</si>
  <si>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</si>
  <si>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</si>
  <si>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</si>
  <si>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</si>
  <si>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</si>
  <si>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</si>
  <si>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</si>
  <si>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</si>
  <si>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</si>
  <si>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</si>
  <si>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</si>
  <si>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</si>
  <si>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</si>
  <si>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</si>
  <si>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</si>
  <si>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</si>
  <si>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</si>
  <si>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</si>
  <si>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</si>
  <si>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</si>
  <si>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</si>
  <si>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</si>
  <si>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</si>
  <si>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</si>
  <si>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</si>
  <si>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</si>
  <si>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</si>
  <si>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</si>
  <si>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</si>
  <si>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</si>
  <si>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</si>
  <si>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</si>
  <si>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</si>
  <si>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</si>
  <si>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</si>
  <si>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</si>
  <si>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</si>
  <si>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</si>
  <si>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</si>
  <si>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</si>
  <si>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</si>
  <si>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</si>
  <si>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</si>
  <si>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</si>
  <si>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</si>
  <si>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</si>
  <si>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</si>
  <si>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</si>
  <si>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</si>
  <si>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</si>
  <si>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</si>
  <si>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</si>
  <si>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</si>
  <si>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</si>
  <si>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</si>
  <si>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</si>
  <si>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</si>
  <si>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</si>
  <si>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</si>
  <si>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</si>
  <si>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</si>
  <si>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</si>
  <si>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</si>
  <si>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</si>
  <si>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</si>
  <si>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</si>
  <si>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</si>
  <si>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</si>
  <si>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</si>
  <si>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</si>
  <si>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</si>
  <si>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</si>
  <si>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</si>
  <si>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</si>
  <si>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</si>
  <si>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</si>
  <si>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</si>
  <si>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</si>
  <si>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</si>
  <si>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</si>
  <si>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</si>
  <si>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</si>
  <si>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</si>
  <si>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</si>
  <si>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</si>
  <si>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</si>
  <si>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</si>
  <si>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</si>
  <si>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</si>
  <si>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</si>
  <si>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</si>
  <si>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</si>
  <si>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</si>
  <si>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</si>
  <si>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</si>
  <si>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</si>
  <si>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</si>
  <si>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</si>
  <si>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</si>
  <si>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</si>
  <si>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</si>
  <si>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</si>
  <si>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</si>
  <si>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</si>
  <si>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</si>
  <si>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</si>
  <si>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</si>
  <si>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</si>
  <si>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</si>
  <si>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</si>
  <si>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</si>
  <si>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</si>
  <si>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</si>
  <si>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</si>
  <si>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</si>
  <si>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</si>
  <si>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</si>
  <si>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</si>
  <si>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</si>
  <si>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</si>
  <si>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</si>
  <si>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</si>
  <si>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</si>
  <si>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</si>
  <si>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</si>
  <si>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</si>
  <si>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</si>
  <si>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</si>
  <si>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</si>
  <si>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</si>
  <si>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</si>
  <si>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</si>
  <si>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</si>
  <si>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</si>
  <si>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</si>
  <si>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</si>
  <si>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</si>
  <si>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</si>
  <si>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</si>
  <si>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</si>
  <si>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</si>
  <si>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</si>
  <si>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</si>
  <si>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</si>
  <si>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</si>
  <si>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</si>
  <si>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</si>
  <si>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</si>
  <si>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</si>
  <si>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</si>
  <si>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</si>
  <si>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</si>
  <si>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</si>
  <si>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</si>
  <si>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</si>
  <si>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</si>
  <si>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</si>
  <si>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</si>
  <si>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</si>
  <si>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</si>
  <si>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</si>
  <si>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</si>
  <si>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</si>
  <si>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</si>
  <si>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</si>
  <si>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</si>
  <si>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</si>
  <si>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</si>
  <si>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</si>
  <si>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</si>
  <si>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</si>
  <si>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</si>
  <si>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</si>
  <si>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</si>
  <si>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</si>
  <si>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</si>
  <si>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</si>
  <si>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</si>
  <si>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</si>
  <si>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</si>
  <si>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</si>
  <si>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</si>
  <si>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</si>
  <si>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</si>
  <si>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</si>
  <si>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</si>
  <si>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</si>
  <si>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</si>
  <si>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</si>
  <si>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</si>
  <si>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</si>
  <si>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</si>
  <si>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</si>
  <si>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</si>
  <si>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</si>
  <si>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</si>
  <si>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</si>
  <si>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</si>
  <si>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</si>
  <si>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</si>
  <si>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</si>
  <si>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</si>
  <si>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</si>
  <si>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</si>
  <si>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</si>
  <si>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</si>
  <si>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</si>
  <si>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</si>
  <si>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</si>
  <si>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</si>
  <si>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</si>
  <si>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</si>
  <si>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</si>
  <si>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</si>
  <si>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</si>
  <si>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</si>
  <si>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</si>
  <si>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</si>
  <si>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</si>
  <si>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</si>
  <si>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</si>
  <si>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</si>
  <si>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</si>
  <si>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</si>
  <si>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</si>
  <si>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</si>
  <si>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</si>
  <si>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</si>
  <si>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</si>
  <si>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</si>
  <si>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</si>
  <si>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</si>
  <si>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</si>
  <si>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</si>
  <si>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</si>
  <si>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</si>
  <si>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</si>
  <si>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</si>
  <si>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</si>
  <si>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</si>
  <si>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</si>
  <si>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</si>
  <si>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</si>
  <si>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</si>
  <si>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</si>
  <si>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</si>
  <si>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</si>
  <si>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</si>
  <si>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</si>
  <si>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</si>
  <si>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</si>
  <si>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</si>
  <si>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</si>
  <si>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</si>
  <si>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</si>
  <si>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</si>
  <si>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</si>
  <si>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</si>
  <si>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</si>
  <si>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</si>
  <si>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</si>
  <si>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</si>
  <si>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</si>
  <si>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</si>
  <si>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</si>
  <si>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</si>
  <si>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</si>
  <si>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</si>
  <si>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</si>
  <si>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</si>
  <si>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</si>
  <si>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</si>
  <si>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</si>
  <si>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</si>
  <si>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</si>
  <si>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</si>
  <si>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</si>
  <si>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</si>
  <si>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</si>
  <si>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</si>
  <si>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</si>
  <si>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</si>
  <si>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</si>
  <si>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</si>
  <si>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</si>
  <si>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</si>
  <si>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</si>
  <si>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</si>
  <si>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</si>
  <si>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</si>
  <si>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</si>
  <si>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</si>
  <si>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</si>
  <si>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</si>
  <si>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</si>
  <si>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</si>
  <si>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</si>
  <si>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</si>
  <si>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</si>
  <si>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</si>
  <si>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</si>
  <si>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</si>
  <si>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</si>
  <si>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</si>
  <si>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</si>
  <si>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</si>
  <si>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</si>
  <si>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</si>
  <si>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</si>
  <si>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</si>
  <si>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</si>
  <si>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</si>
  <si>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</si>
  <si>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</si>
  <si>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</si>
  <si>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</si>
  <si>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</si>
  <si>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</si>
  <si>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</si>
  <si>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</si>
  <si>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</si>
  <si>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</si>
  <si>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</si>
  <si>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</si>
  <si>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</si>
  <si>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</si>
  <si>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</si>
  <si>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</si>
  <si>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</si>
  <si>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</si>
  <si>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</si>
  <si>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</si>
  <si>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</si>
  <si>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</si>
  <si>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</si>
  <si>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</si>
  <si>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</si>
  <si>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</si>
  <si>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</si>
  <si>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</si>
  <si>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</si>
  <si>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</si>
  <si>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</si>
  <si>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</si>
  <si>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</si>
  <si>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</si>
  <si>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</si>
  <si>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</si>
  <si>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</si>
  <si>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</si>
  <si>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</si>
  <si>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</si>
  <si>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</si>
  <si>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</si>
  <si>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</si>
  <si>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</si>
  <si>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</si>
  <si>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</si>
  <si>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</si>
  <si>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</si>
  <si>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</si>
  <si>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</si>
  <si>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</si>
  <si>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</si>
  <si>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</si>
  <si>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</si>
  <si>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</si>
  <si>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</si>
  <si>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</si>
  <si>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</si>
  <si>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</si>
  <si>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</si>
  <si>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</si>
  <si>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</si>
  <si>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</si>
  <si>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</si>
  <si>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</si>
  <si>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</si>
  <si>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</si>
  <si>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</si>
  <si>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</si>
  <si>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</si>
  <si>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</si>
  <si>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</si>
  <si>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</si>
  <si>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</si>
  <si>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</si>
  <si>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</si>
  <si>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</si>
  <si>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</si>
  <si>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</si>
  <si>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</si>
  <si>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</si>
  <si>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</si>
  <si>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</si>
  <si>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</si>
  <si>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</si>
  <si>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</si>
  <si>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</si>
  <si>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</si>
  <si>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</si>
  <si>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</si>
  <si>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</si>
  <si>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</si>
  <si>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</si>
  <si>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</si>
  <si>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</si>
  <si>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</si>
  <si>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</si>
  <si>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</si>
  <si>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</si>
  <si>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</si>
  <si>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</si>
  <si>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</si>
  <si>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</si>
  <si>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</si>
  <si>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</si>
  <si>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</si>
  <si>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</si>
  <si>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</si>
  <si>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</si>
  <si>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</si>
  <si>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</si>
  <si>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</si>
  <si>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</si>
  <si>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</si>
  <si>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</si>
  <si>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</si>
  <si>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</si>
  <si>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</si>
  <si>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</si>
  <si>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</si>
  <si>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</si>
  <si>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</si>
  <si>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</si>
  <si>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</si>
  <si>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</si>
  <si>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</si>
  <si>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</si>
  <si>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</si>
  <si>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</si>
  <si>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</si>
  <si>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</si>
  <si>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</si>
  <si>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</si>
  <si>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</si>
  <si>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</si>
  <si>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</si>
  <si>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</si>
  <si>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</si>
  <si>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</si>
  <si>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</si>
  <si>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</si>
  <si>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</si>
  <si>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</si>
  <si>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</si>
  <si>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</si>
  <si>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</si>
  <si>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</si>
  <si>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</si>
  <si>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</si>
  <si>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</si>
  <si>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</si>
  <si>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</si>
  <si>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</si>
  <si>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</si>
  <si>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</si>
  <si>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</si>
  <si>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</si>
  <si>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</si>
  <si>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</si>
  <si>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</si>
  <si>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</si>
  <si>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</si>
  <si>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</si>
  <si>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</si>
  <si>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</si>
  <si>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</si>
  <si>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</si>
  <si>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</si>
  <si>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</si>
  <si>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</si>
  <si>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</si>
  <si>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</si>
  <si>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</si>
  <si>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</si>
  <si>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</si>
  <si>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</si>
  <si>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</si>
  <si>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</si>
  <si>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</si>
  <si>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</si>
  <si>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</si>
  <si>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</si>
  <si>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</si>
  <si>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</si>
  <si>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</si>
  <si>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</si>
  <si>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</si>
  <si>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</si>
  <si>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</si>
  <si>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</si>
  <si>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</si>
  <si>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</si>
  <si>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</si>
  <si>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</si>
  <si>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</si>
  <si>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</si>
  <si>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</si>
  <si>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</si>
  <si>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</si>
  <si>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</si>
  <si>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</si>
  <si>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</si>
  <si>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</si>
  <si>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</si>
  <si>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</si>
  <si>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</si>
  <si>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</si>
  <si>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</si>
  <si>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</si>
  <si>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</si>
  <si>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</si>
  <si>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</si>
  <si>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</si>
  <si>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</si>
  <si>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</si>
  <si>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</si>
  <si>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</si>
  <si>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</si>
  <si>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</si>
  <si>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</si>
  <si>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</si>
  <si>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</si>
  <si>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</si>
  <si>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</si>
  <si>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</si>
  <si>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</si>
  <si>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</si>
  <si>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</si>
  <si>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</si>
  <si>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</si>
  <si>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</si>
  <si>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</si>
  <si>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</si>
  <si>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</si>
  <si>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</si>
  <si>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</si>
  <si>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</si>
  <si>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</si>
  <si>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</si>
  <si>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</si>
  <si>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</si>
  <si>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</si>
  <si>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</si>
  <si>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</si>
  <si>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</si>
  <si>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</si>
  <si>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</si>
  <si>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</si>
  <si>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</si>
  <si>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</si>
  <si>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</si>
  <si>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</si>
  <si>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</si>
  <si>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</si>
  <si>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</si>
  <si>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</si>
  <si>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</si>
  <si>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</si>
  <si>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</si>
  <si>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</si>
  <si>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</si>
  <si>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</si>
  <si>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</si>
  <si>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</si>
  <si>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</si>
  <si>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</si>
  <si>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</si>
  <si>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</si>
  <si>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</si>
  <si>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</si>
  <si>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</si>
  <si>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</si>
  <si>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</si>
  <si>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</si>
  <si>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</si>
  <si>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</si>
  <si>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</si>
  <si>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</si>
  <si>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</si>
  <si>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</si>
  <si>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</si>
  <si>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</si>
  <si>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</si>
  <si>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</si>
  <si>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</si>
  <si>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</si>
  <si>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</si>
  <si>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</si>
  <si>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</si>
  <si>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</si>
  <si>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</si>
  <si>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</si>
  <si>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</si>
  <si>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</si>
  <si>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</si>
  <si>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</si>
  <si>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</si>
  <si>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</si>
  <si>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</si>
  <si>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</si>
  <si>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</si>
  <si>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</si>
  <si>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</si>
  <si>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</si>
  <si>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</si>
  <si>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</si>
  <si>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</si>
  <si>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</si>
  <si>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</si>
  <si>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</si>
  <si>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</si>
  <si>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</si>
  <si>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</si>
  <si>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</si>
  <si>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</si>
  <si>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</si>
  <si>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</si>
  <si>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</si>
  <si>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</si>
  <si>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</si>
  <si>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</si>
  <si>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</si>
  <si>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</si>
  <si>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</si>
  <si>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</si>
  <si>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</si>
  <si>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</si>
  <si>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</si>
  <si>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</si>
  <si>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</si>
  <si>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</si>
  <si>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</si>
  <si>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</si>
  <si>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</si>
  <si>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</si>
  <si>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</si>
  <si>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</si>
  <si>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</si>
  <si>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</si>
  <si>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</si>
  <si>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</si>
  <si>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</si>
  <si>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</si>
  <si>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</si>
  <si>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</si>
  <si>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</si>
  <si>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</si>
  <si>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</si>
  <si>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</si>
  <si>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</si>
  <si>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</si>
  <si>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</si>
  <si>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</si>
  <si>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</si>
  <si>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</si>
  <si>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</si>
  <si>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</si>
  <si>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</si>
  <si>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</si>
  <si>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</si>
  <si>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</si>
  <si>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</si>
  <si>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</si>
  <si>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</si>
  <si>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</si>
  <si>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</si>
  <si>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</si>
  <si>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</si>
  <si>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</si>
  <si>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</si>
  <si>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</si>
  <si>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</si>
  <si>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</si>
  <si>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</si>
  <si>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</si>
  <si>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</si>
  <si>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</si>
  <si>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</si>
  <si>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</si>
  <si>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</si>
  <si>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</si>
  <si>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</si>
  <si>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</si>
  <si>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</si>
  <si>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</si>
  <si>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</si>
  <si>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</si>
  <si>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</si>
  <si>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</si>
  <si>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</si>
  <si>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</si>
  <si>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</si>
  <si>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</si>
  <si>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</si>
  <si>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</si>
  <si>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</si>
  <si>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</si>
  <si>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</si>
  <si>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</si>
  <si>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</si>
  <si>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</si>
  <si>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</si>
  <si>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</si>
  <si>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</si>
  <si>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</si>
  <si>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</si>
  <si>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</si>
  <si>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</si>
  <si>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</si>
  <si>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</si>
  <si>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</si>
  <si>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</si>
  <si>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</si>
  <si>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</si>
  <si>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</si>
  <si>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</si>
  <si>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</si>
  <si>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</si>
  <si>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</si>
  <si>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</si>
  <si>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</si>
  <si>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</si>
  <si>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</si>
  <si>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</si>
  <si>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</si>
  <si>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</si>
  <si>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</si>
  <si>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</si>
  <si>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</si>
  <si>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</si>
  <si>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</si>
  <si>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</si>
  <si>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</si>
  <si>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</si>
  <si>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</si>
  <si>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</si>
  <si>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</si>
  <si>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</si>
  <si>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</si>
  <si>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</si>
  <si>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</si>
  <si>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</si>
  <si>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</si>
  <si>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</si>
  <si>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</si>
  <si>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</si>
  <si>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</si>
  <si>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</si>
  <si>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</si>
  <si>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</si>
  <si>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</si>
  <si>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</si>
  <si>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</si>
  <si>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</si>
  <si>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</si>
  <si>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</si>
  <si>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</si>
  <si>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</si>
  <si>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</si>
  <si>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</si>
  <si>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</si>
  <si>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</si>
  <si>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</si>
  <si>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</si>
  <si>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</si>
  <si>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</si>
  <si>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</si>
  <si>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</si>
  <si>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</si>
  <si>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</si>
  <si>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</si>
  <si>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</si>
  <si>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</si>
  <si>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</si>
  <si>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</si>
  <si>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</si>
  <si>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</si>
  <si>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</si>
  <si>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</si>
  <si>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</si>
  <si>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</si>
  <si>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</si>
  <si>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</si>
  <si>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</si>
  <si>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</si>
  <si>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</si>
  <si>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</si>
  <si>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</si>
  <si>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</si>
  <si>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</si>
  <si>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</si>
  <si>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</si>
  <si>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</si>
  <si>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</si>
  <si>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</si>
  <si>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</si>
  <si>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</si>
  <si>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</si>
  <si>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</si>
  <si>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</si>
  <si>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</si>
  <si>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</si>
  <si>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</si>
  <si>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</si>
  <si>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</si>
  <si>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</si>
  <si>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</si>
  <si>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</si>
  <si>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</si>
  <si>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</si>
  <si>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</si>
  <si>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</si>
  <si>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</si>
  <si>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</si>
  <si>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</si>
  <si>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</si>
  <si>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</si>
  <si>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</si>
  <si>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</si>
  <si>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</si>
  <si>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</si>
  <si>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</si>
  <si>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</si>
  <si>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</si>
  <si>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</si>
  <si>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</si>
  <si>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</si>
  <si>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</si>
  <si>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</si>
  <si>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</si>
  <si>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</si>
  <si>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</si>
  <si>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</si>
  <si>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</si>
  <si>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</si>
  <si>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</si>
  <si>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</si>
  <si>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</si>
  <si>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</si>
  <si>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</si>
  <si>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</si>
  <si>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</si>
  <si>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</si>
  <si>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</si>
  <si>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</si>
  <si>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</si>
  <si>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</si>
  <si>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</si>
  <si>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</si>
  <si>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</si>
  <si>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</si>
  <si>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</si>
  <si>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</si>
  <si>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</si>
  <si>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</si>
  <si>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</si>
  <si>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</si>
  <si>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</si>
  <si>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</si>
  <si>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</si>
  <si>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</si>
  <si>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</si>
  <si>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</si>
  <si>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</si>
  <si>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</si>
  <si>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</si>
  <si>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</si>
  <si>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</si>
  <si>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</si>
  <si>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</si>
  <si>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</si>
  <si>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</si>
  <si>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</si>
  <si>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</si>
  <si>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</si>
  <si>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</si>
  <si>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</si>
  <si>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</si>
  <si>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</si>
  <si>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</si>
  <si>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</si>
  <si>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</si>
  <si>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</si>
  <si>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</si>
  <si>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</si>
  <si>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</si>
  <si>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</si>
  <si>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</si>
  <si>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</si>
  <si>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</si>
  <si>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</si>
  <si>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</si>
  <si>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</si>
  <si>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</si>
  <si>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</si>
  <si>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</si>
  <si>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</si>
  <si>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</si>
  <si>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</si>
  <si>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</si>
  <si>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</si>
  <si>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</si>
  <si>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</si>
  <si>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</si>
  <si>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</si>
  <si>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</si>
  <si>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</si>
  <si>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</si>
  <si>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</si>
  <si>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</si>
  <si>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</si>
  <si>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</si>
  <si>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</si>
  <si>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</si>
  <si>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</si>
  <si>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</si>
  <si>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</si>
  <si>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</si>
  <si>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</si>
  <si>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</si>
  <si>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</si>
  <si>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</si>
  <si>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</si>
  <si>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</si>
  <si>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</si>
  <si>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</si>
  <si>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</si>
  <si>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</si>
  <si>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</si>
  <si>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</si>
  <si>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</si>
  <si>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</si>
  <si>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</si>
  <si>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</si>
  <si>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</si>
  <si>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</si>
  <si>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</si>
  <si>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</si>
  <si>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</si>
  <si>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</si>
  <si>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</si>
  <si>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</si>
  <si>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</si>
  <si>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</si>
  <si>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</si>
  <si>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</si>
  <si>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</si>
  <si>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</si>
  <si>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</si>
  <si>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</si>
  <si>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</si>
  <si>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</si>
  <si>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</si>
  <si>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</si>
  <si>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</si>
  <si>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</si>
  <si>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</si>
  <si>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</si>
  <si>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</si>
  <si>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</si>
  <si>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</si>
  <si>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</si>
  <si>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</si>
  <si>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</si>
  <si>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</si>
  <si>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</si>
  <si>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</si>
  <si>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</si>
  <si>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</si>
  <si>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</si>
  <si>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</si>
  <si>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</si>
  <si>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</si>
  <si>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</si>
  <si>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</si>
  <si>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</si>
  <si>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</si>
  <si>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</si>
  <si>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</si>
  <si>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</si>
  <si>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</si>
  <si>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</si>
  <si>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</si>
  <si>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</si>
  <si>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</si>
  <si>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</si>
  <si>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</si>
  <si>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</si>
  <si>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</si>
  <si>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</si>
  <si>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</si>
  <si>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</si>
  <si>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</si>
  <si>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</si>
  <si>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</si>
  <si>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</si>
  <si>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</si>
  <si>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</si>
  <si>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</si>
  <si>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</si>
  <si>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</si>
  <si>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</si>
  <si>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</si>
  <si>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</si>
  <si>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</si>
  <si>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</si>
  <si>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</si>
  <si>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</si>
  <si>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</si>
  <si>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</si>
  <si>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</si>
  <si>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</si>
  <si>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</si>
  <si>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</si>
  <si>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</si>
  <si>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</si>
  <si>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</si>
  <si>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</si>
  <si>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</si>
  <si>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</si>
  <si>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</si>
  <si>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</si>
  <si>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</si>
  <si>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</si>
  <si>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</si>
  <si>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</si>
  <si>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</si>
  <si>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</si>
  <si>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</si>
  <si>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</si>
  <si>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</si>
  <si>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</si>
  <si>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</si>
  <si>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</si>
  <si>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</si>
  <si>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</si>
  <si>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</si>
  <si>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</si>
  <si>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</si>
  <si>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</si>
  <si>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</si>
  <si>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</si>
  <si>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</si>
  <si>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</si>
  <si>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</si>
  <si>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</si>
  <si>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</si>
  <si>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</si>
  <si>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</si>
  <si>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</si>
  <si>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</si>
  <si>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</si>
  <si>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</si>
  <si>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</si>
  <si>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</si>
  <si>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</si>
  <si>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</si>
  <si>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</si>
  <si>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</si>
  <si>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</si>
  <si>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</si>
  <si>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</si>
  <si>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</si>
  <si>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</si>
  <si>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</si>
  <si>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</si>
  <si>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</si>
  <si>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</si>
  <si>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</si>
  <si>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</si>
  <si>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</si>
  <si>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</si>
  <si>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</si>
  <si>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</si>
  <si>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</si>
  <si>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</si>
  <si>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</si>
  <si>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</si>
  <si>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</si>
  <si>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</si>
  <si>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</si>
  <si>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</si>
  <si>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</si>
  <si>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</si>
  <si>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</si>
  <si>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</si>
  <si>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</si>
  <si>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</si>
  <si>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</si>
  <si>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</si>
  <si>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</si>
  <si>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</si>
  <si>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</si>
  <si>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</si>
  <si>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</si>
  <si>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</si>
  <si>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</si>
  <si>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</si>
  <si>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</si>
  <si>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</si>
  <si>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</si>
  <si>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</si>
  <si>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</si>
  <si>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</si>
  <si>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</si>
  <si>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</si>
  <si>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</si>
  <si>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</si>
  <si>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</si>
  <si>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</si>
  <si>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</si>
  <si>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</si>
  <si>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</si>
  <si>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</si>
  <si>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</si>
  <si>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</si>
  <si>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</si>
  <si>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</si>
  <si>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</si>
  <si>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</si>
  <si>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</si>
  <si>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</si>
  <si>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</si>
  <si>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</si>
  <si>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</si>
  <si>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</si>
  <si>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</si>
  <si>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</si>
  <si>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</si>
  <si>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</si>
  <si>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</si>
  <si>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</si>
  <si>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</si>
  <si>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</si>
  <si>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</si>
  <si>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</si>
  <si>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</si>
  <si>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</si>
  <si>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</si>
  <si>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</si>
  <si>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</si>
  <si>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</si>
  <si>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</si>
  <si>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</si>
  <si>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</si>
  <si>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</si>
  <si>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</si>
  <si>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</si>
  <si>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</si>
  <si>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</si>
  <si>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</si>
  <si>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</si>
  <si>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</si>
  <si>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</si>
  <si>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</si>
  <si>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</si>
  <si>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</si>
  <si>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</si>
  <si>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</si>
  <si>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</si>
  <si>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</si>
  <si>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</si>
  <si>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</si>
  <si>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</si>
  <si>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</si>
  <si>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</si>
  <si>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</si>
  <si>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</si>
  <si>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</si>
  <si>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</si>
  <si>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</si>
  <si>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</si>
  <si>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</si>
  <si>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</si>
  <si>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</si>
  <si>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</si>
  <si>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</si>
  <si>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</si>
  <si>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</si>
  <si>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</si>
  <si>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</si>
  <si>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</si>
  <si>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</si>
  <si>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</si>
  <si>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</si>
  <si>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</si>
  <si>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</si>
  <si>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</si>
  <si>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</si>
  <si>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</si>
  <si>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</si>
  <si>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</si>
  <si>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</si>
  <si>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</si>
  <si>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</si>
  <si>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</si>
  <si>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</si>
  <si>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</si>
  <si>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</si>
  <si>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</si>
  <si>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</si>
  <si>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</si>
  <si>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</si>
  <si>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</si>
  <si>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</si>
  <si>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</si>
  <si>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</si>
  <si>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</si>
  <si>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</si>
  <si>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</si>
  <si>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</si>
  <si>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</si>
  <si>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</si>
  <si>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</si>
  <si>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</si>
  <si>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</si>
  <si>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</si>
  <si>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</si>
  <si>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</si>
  <si>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</si>
  <si>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</si>
  <si>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</si>
  <si>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</si>
  <si>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</si>
  <si>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</si>
  <si>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</si>
  <si>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</si>
  <si>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</si>
  <si>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</si>
  <si>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</si>
  <si>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</si>
  <si>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</si>
  <si>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</si>
  <si>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</si>
  <si>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</si>
  <si>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</si>
  <si>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</si>
  <si>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</si>
  <si>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</si>
  <si>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</si>
  <si>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</si>
  <si>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</si>
  <si>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</si>
  <si>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</si>
  <si>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</si>
  <si>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</si>
  <si>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</si>
  <si>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</si>
  <si>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</si>
  <si>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</si>
  <si>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</si>
  <si>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</si>
  <si>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</si>
  <si>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</si>
  <si>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</si>
  <si>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</si>
  <si>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</si>
  <si>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</si>
  <si>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</si>
  <si>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</si>
  <si>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</si>
  <si>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</si>
  <si>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</si>
  <si>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</si>
  <si>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</si>
  <si>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</si>
  <si>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</si>
  <si>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</si>
  <si>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</si>
  <si>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</si>
  <si>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</si>
  <si>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</si>
  <si>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</si>
  <si>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</si>
  <si>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</si>
  <si>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</si>
  <si>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</si>
  <si>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</si>
  <si>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</si>
  <si>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</si>
  <si>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</si>
  <si>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</si>
  <si>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</si>
  <si>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</si>
  <si>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</si>
  <si>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</si>
  <si>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</si>
  <si>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</si>
  <si>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</si>
  <si>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</si>
  <si>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</si>
  <si>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</si>
  <si>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</si>
  <si>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</si>
  <si>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</si>
  <si>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</si>
  <si>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</si>
  <si>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</si>
  <si>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</si>
  <si>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</si>
  <si>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</si>
  <si>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</si>
  <si>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</si>
  <si>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</si>
  <si>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</si>
  <si>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</si>
  <si>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</si>
  <si>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</si>
  <si>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</si>
  <si>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</si>
  <si>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</si>
  <si>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</si>
  <si>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</si>
  <si>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</si>
  <si>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</si>
  <si>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</si>
  <si>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</si>
  <si>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</si>
  <si>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</si>
  <si>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</si>
  <si>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</si>
  <si>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</si>
  <si>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</si>
  <si>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</si>
  <si>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</si>
  <si>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</si>
  <si>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</si>
  <si>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</si>
  <si>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</si>
  <si>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</si>
  <si>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</si>
  <si>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</si>
  <si>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</si>
  <si>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</si>
  <si>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</si>
  <si>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</si>
  <si>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</si>
  <si>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</si>
  <si>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</si>
  <si>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</si>
  <si>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</si>
  <si>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</si>
  <si>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</si>
  <si>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</si>
  <si>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</si>
  <si>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</si>
  <si>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</si>
  <si>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</si>
  <si>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</si>
  <si>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</si>
  <si>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</si>
  <si>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</si>
  <si>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</si>
  <si>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</si>
  <si>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</si>
  <si>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</si>
  <si>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</si>
  <si>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</si>
  <si>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</si>
  <si>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</si>
  <si>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</si>
  <si>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</si>
  <si>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</si>
  <si>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</si>
  <si>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</si>
  <si>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</si>
  <si>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</si>
  <si>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</si>
  <si>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</si>
  <si>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</si>
  <si>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</si>
  <si>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</si>
  <si>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</si>
  <si>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</si>
  <si>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</si>
  <si>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</si>
  <si>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</si>
  <si>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</si>
  <si>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</si>
  <si>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</si>
  <si>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</si>
  <si>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</si>
  <si>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</si>
  <si>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</si>
  <si>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</si>
  <si>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</si>
  <si>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</si>
  <si>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</si>
  <si>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</si>
  <si>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</si>
  <si>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</si>
  <si>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</si>
  <si>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</si>
  <si>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</si>
  <si>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</si>
  <si>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</si>
  <si>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</si>
  <si>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</si>
  <si>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</si>
  <si>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</si>
  <si>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</si>
  <si>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</si>
  <si>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</si>
  <si>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</si>
  <si>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</si>
  <si>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</si>
  <si>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</si>
  <si>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</si>
  <si>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</si>
  <si>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</si>
  <si>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</si>
  <si>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</si>
  <si>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</si>
  <si>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</si>
  <si>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</si>
  <si>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</si>
  <si>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</si>
  <si>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</si>
  <si>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</si>
  <si>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</si>
  <si>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</si>
  <si>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</si>
  <si>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</si>
  <si>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</si>
  <si>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</si>
  <si>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</si>
  <si>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</si>
  <si>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</si>
  <si>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</si>
  <si>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</si>
  <si>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</si>
  <si>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</si>
  <si>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</si>
  <si>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</si>
  <si>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</si>
  <si>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</si>
  <si>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</si>
  <si>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</si>
  <si>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</si>
  <si>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</si>
  <si>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</si>
  <si>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</si>
  <si>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</si>
  <si>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</si>
  <si>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</si>
  <si>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</si>
  <si>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</si>
  <si>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</si>
  <si>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</si>
  <si>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</si>
  <si>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</si>
  <si>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</si>
  <si>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</si>
  <si>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</si>
  <si>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</si>
  <si>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</si>
  <si>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</si>
  <si>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</si>
  <si>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</si>
  <si>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</si>
  <si>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</si>
  <si>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</si>
  <si>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</si>
  <si>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</si>
  <si>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</si>
  <si>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</si>
  <si>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</si>
  <si>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</si>
  <si>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</si>
  <si>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</si>
  <si>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</si>
  <si>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</si>
  <si>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</si>
  <si>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</si>
  <si>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</si>
  <si>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</si>
  <si>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</si>
  <si>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</si>
  <si>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</si>
  <si>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</si>
  <si>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</si>
  <si>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</si>
  <si>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</si>
  <si>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</si>
  <si>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</si>
  <si>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</si>
  <si>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</si>
  <si>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</si>
  <si>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</si>
  <si>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</si>
  <si>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</si>
  <si>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</si>
  <si>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</si>
  <si>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</si>
  <si>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</si>
  <si>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</si>
  <si>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</si>
  <si>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</si>
  <si>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</si>
  <si>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</si>
  <si>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</si>
  <si>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</si>
  <si>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</si>
  <si>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</si>
  <si>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</si>
  <si>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</si>
  <si>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</si>
  <si>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</si>
  <si>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</si>
  <si>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</si>
  <si>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</si>
  <si>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</si>
  <si>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</si>
  <si>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</si>
  <si>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</si>
  <si>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</si>
  <si>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</si>
  <si>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</si>
  <si>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</si>
  <si>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</si>
  <si>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</si>
  <si>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</si>
  <si>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</si>
  <si>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</si>
  <si>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</si>
  <si>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</si>
  <si>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</si>
  <si>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</si>
  <si>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</si>
  <si>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</si>
  <si>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</si>
  <si>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</si>
  <si>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</si>
  <si>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</si>
  <si>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</si>
  <si>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</si>
  <si>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</si>
  <si>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</si>
  <si>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</si>
  <si>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</si>
  <si>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</si>
  <si>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</si>
  <si>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</si>
  <si>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</si>
  <si>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</si>
  <si>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</si>
  <si>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</si>
  <si>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</si>
  <si>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</si>
  <si>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</si>
  <si>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</si>
  <si>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</si>
  <si>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</si>
  <si>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</si>
  <si>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</si>
  <si>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</si>
  <si>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</si>
  <si>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</si>
  <si>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</si>
  <si>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</si>
  <si>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</si>
  <si>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</si>
  <si>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</si>
  <si>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</si>
  <si>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</si>
  <si>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</si>
  <si>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</si>
  <si>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</si>
  <si>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</si>
  <si>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</si>
  <si>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</si>
  <si>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</si>
  <si>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</si>
  <si>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</si>
  <si>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</si>
  <si>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</si>
  <si>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</si>
  <si>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</si>
  <si>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</si>
  <si>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</si>
  <si>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</si>
  <si>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</si>
  <si>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</si>
  <si>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</si>
  <si>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</si>
  <si>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</si>
  <si>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</si>
  <si>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</si>
  <si>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</si>
  <si>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</si>
  <si>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</si>
  <si>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</si>
  <si>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</si>
  <si>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</si>
  <si>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</si>
  <si>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</si>
  <si>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</si>
  <si>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</si>
  <si>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</si>
  <si>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</si>
  <si>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</si>
  <si>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</si>
  <si>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</si>
  <si>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</si>
  <si>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</si>
  <si>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</si>
  <si>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</si>
  <si>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</si>
  <si>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</si>
  <si>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</si>
  <si>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</si>
  <si>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</si>
  <si>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</si>
  <si>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</si>
  <si>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</si>
  <si>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</si>
  <si>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</si>
  <si>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</si>
  <si>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</si>
  <si>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</si>
  <si>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</si>
  <si>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</si>
  <si>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</si>
  <si>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</si>
  <si>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</si>
  <si>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</si>
  <si>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</si>
  <si>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</si>
  <si>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</si>
  <si>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</si>
  <si>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</si>
  <si>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</si>
  <si>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</si>
  <si>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</si>
  <si>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</si>
  <si>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</si>
  <si>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</si>
  <si>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</si>
  <si>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</si>
  <si>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</si>
  <si>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</si>
  <si>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</si>
  <si>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</si>
  <si>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</si>
  <si>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</si>
  <si>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</si>
  <si>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</si>
  <si>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</si>
  <si>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</si>
  <si>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</si>
  <si>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</si>
  <si>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</si>
  <si>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</si>
  <si>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</si>
  <si>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</si>
  <si>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</si>
  <si>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</si>
  <si>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</si>
  <si>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</si>
  <si>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</si>
  <si>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</si>
  <si>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</si>
  <si>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</si>
  <si>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</si>
  <si>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</si>
  <si>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</si>
  <si>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</si>
  <si>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</si>
  <si>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</si>
  <si>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</si>
  <si>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</si>
  <si>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</si>
  <si>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</si>
  <si>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</si>
  <si>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</si>
  <si>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</si>
  <si>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</si>
  <si>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</si>
  <si>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</si>
  <si>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</si>
  <si>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</si>
  <si>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</si>
  <si>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</si>
  <si>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</si>
  <si>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</si>
  <si>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</si>
  <si>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</si>
  <si>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</si>
  <si>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</si>
  <si>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</si>
  <si>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</si>
  <si>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</si>
  <si>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</si>
  <si>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</si>
  <si>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</si>
  <si>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</si>
  <si>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</si>
  <si>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</si>
  <si>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</si>
  <si>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</si>
  <si>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</si>
  <si>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</si>
  <si>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</si>
  <si>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</si>
  <si>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</si>
  <si>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</si>
  <si>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</si>
  <si>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</si>
  <si>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</si>
  <si>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</si>
  <si>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</si>
  <si>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</si>
  <si>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</si>
  <si>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</si>
  <si>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</si>
  <si>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</si>
  <si>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</si>
  <si>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</si>
  <si>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</si>
  <si>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</si>
  <si>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</si>
  <si>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</si>
  <si>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</si>
  <si>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</si>
  <si>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</si>
  <si>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</si>
  <si>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</si>
  <si>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</si>
  <si>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</si>
  <si>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</si>
  <si>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</si>
  <si>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</si>
  <si>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</si>
  <si>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</si>
  <si>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</si>
  <si>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</si>
  <si>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</si>
  <si>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</si>
  <si>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</si>
  <si>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</si>
  <si>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</si>
  <si>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</si>
  <si>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</si>
  <si>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</si>
  <si>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</si>
  <si>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</si>
  <si>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</si>
  <si>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</si>
  <si>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</si>
  <si>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</si>
  <si>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</si>
  <si>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</si>
  <si>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</si>
  <si>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</si>
  <si>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</si>
  <si>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</si>
  <si>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</si>
  <si>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</si>
  <si>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</si>
  <si>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</si>
  <si>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</si>
  <si>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</si>
  <si>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</si>
  <si>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</si>
  <si>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</si>
  <si>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</si>
  <si>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</si>
  <si>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</si>
  <si>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</si>
  <si>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</si>
  <si>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</si>
  <si>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</si>
  <si>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</si>
  <si>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</si>
  <si>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</si>
  <si>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</si>
  <si>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</si>
  <si>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</si>
  <si>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</si>
  <si>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</si>
  <si>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</si>
  <si>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</si>
  <si>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</si>
  <si>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</si>
  <si>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</si>
  <si>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</si>
  <si>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</si>
  <si>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</si>
  <si>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</si>
  <si>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</si>
  <si>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</si>
  <si>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</si>
  <si>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</si>
  <si>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</si>
  <si>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</si>
  <si>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</si>
  <si>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</si>
  <si>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</si>
  <si>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</si>
  <si>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</si>
  <si>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</si>
  <si>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</si>
  <si>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</si>
  <si>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</si>
  <si>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</si>
  <si>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</si>
  <si>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</si>
  <si>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</si>
  <si>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</si>
  <si>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</si>
  <si>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</si>
  <si>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</si>
  <si>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</si>
  <si>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</si>
  <si>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</si>
  <si>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</si>
  <si>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</si>
  <si>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</si>
  <si>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</si>
  <si>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</si>
  <si>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</si>
  <si>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</si>
  <si>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</si>
  <si>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</si>
  <si>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</si>
  <si>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</si>
  <si>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</si>
  <si>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</si>
  <si>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</si>
  <si>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</si>
  <si>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</si>
  <si>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</si>
  <si>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</si>
  <si>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</si>
  <si>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</si>
  <si>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</si>
  <si>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</si>
  <si>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</si>
  <si>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</si>
  <si>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</si>
  <si>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</si>
  <si>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</si>
  <si>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</si>
  <si>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</si>
  <si>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</si>
  <si>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</si>
  <si>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</si>
  <si>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</si>
  <si>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</si>
  <si>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</si>
  <si>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</si>
  <si>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</si>
  <si>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</si>
  <si>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</si>
  <si>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</si>
  <si>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</si>
  <si>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</si>
  <si>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</si>
  <si>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</si>
  <si>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</si>
  <si>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</si>
  <si>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</si>
  <si>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</si>
  <si>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</si>
  <si>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</si>
  <si>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</si>
  <si>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</si>
  <si>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</si>
  <si>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</si>
  <si>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</si>
  <si>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</si>
  <si>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</si>
  <si>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</si>
  <si>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</si>
  <si>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</si>
  <si>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</si>
  <si>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</si>
  <si>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</si>
  <si>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</si>
  <si>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</si>
  <si>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</si>
  <si>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</si>
  <si>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</si>
  <si>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</si>
  <si>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</si>
  <si>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</si>
  <si>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</si>
  <si>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</si>
  <si>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</si>
  <si>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</si>
  <si>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</si>
  <si>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</si>
  <si>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</si>
  <si>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</si>
  <si>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</si>
  <si>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</si>
  <si>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</si>
  <si>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</si>
  <si>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</si>
  <si>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</si>
  <si>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</si>
  <si>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</si>
  <si>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</si>
  <si>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</si>
  <si>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</si>
  <si>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</si>
  <si>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</si>
  <si>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</si>
  <si>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</si>
  <si>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</si>
  <si>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</si>
  <si>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</si>
  <si>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</si>
  <si>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</si>
  <si>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</si>
  <si>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</si>
  <si>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</si>
  <si>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</si>
  <si>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</si>
  <si>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</si>
  <si>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</si>
  <si>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</si>
  <si>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</si>
  <si>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</si>
  <si>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</si>
  <si>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</si>
  <si>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</si>
  <si>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</si>
  <si>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</si>
  <si>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</si>
  <si>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</si>
  <si>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</si>
  <si>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</si>
  <si>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</si>
  <si>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</si>
  <si>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</si>
  <si>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</si>
  <si>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</si>
  <si>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</si>
  <si>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</si>
  <si>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</si>
  <si>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</si>
  <si>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</si>
  <si>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</si>
  <si>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</si>
  <si>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</si>
  <si>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</si>
  <si>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</si>
  <si>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</si>
  <si>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</si>
  <si>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</si>
  <si>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</si>
  <si>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</si>
  <si>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</si>
  <si>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</si>
  <si>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</si>
  <si>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</si>
  <si>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</si>
  <si>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</si>
  <si>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</si>
  <si>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</si>
  <si>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</si>
  <si>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</si>
  <si>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</si>
  <si>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</si>
  <si>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</si>
  <si>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</si>
  <si>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</si>
  <si>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</si>
  <si>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</si>
  <si>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</si>
  <si>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</si>
  <si>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</si>
  <si>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</si>
  <si>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</si>
  <si>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</si>
  <si>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</si>
  <si>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</si>
  <si>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</si>
  <si>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</si>
  <si>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</si>
  <si>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</si>
  <si>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</si>
  <si>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</si>
  <si>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</si>
  <si>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</si>
  <si>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</si>
  <si>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</si>
  <si>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</si>
  <si>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</si>
  <si>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</si>
  <si>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</si>
  <si>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</si>
  <si>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</si>
  <si>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</si>
  <si>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</si>
  <si>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</si>
  <si>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</si>
  <si>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</si>
  <si>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</si>
  <si>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</si>
  <si>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</si>
  <si>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</si>
  <si>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</si>
  <si>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</si>
  <si>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</si>
  <si>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</si>
  <si>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</si>
  <si>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</si>
  <si>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</si>
  <si>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</si>
  <si>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</si>
  <si>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</si>
  <si>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</si>
  <si>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</si>
  <si>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</si>
  <si>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</si>
  <si>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</si>
  <si>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</si>
  <si>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</si>
  <si>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</si>
  <si>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</si>
  <si>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</si>
  <si>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</si>
  <si>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</si>
  <si>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</si>
  <si>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</si>
  <si>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</si>
  <si>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</si>
  <si>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</si>
  <si>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</si>
  <si>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</si>
  <si>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</si>
  <si>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</si>
  <si>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</si>
  <si>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</si>
  <si>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</si>
  <si>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</si>
  <si>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</si>
  <si>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</si>
  <si>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</si>
  <si>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</si>
  <si>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</si>
  <si>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</si>
  <si>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</si>
  <si>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</si>
  <si>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</si>
  <si>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</si>
  <si>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</si>
  <si>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</si>
  <si>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</si>
  <si>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</si>
  <si>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</si>
  <si>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</si>
  <si>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</si>
  <si>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</si>
  <si>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</si>
  <si>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</si>
  <si>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</si>
  <si>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</si>
  <si>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</si>
  <si>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</si>
  <si>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</si>
  <si>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</si>
  <si>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</si>
  <si>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</si>
  <si>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</si>
  <si>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</si>
  <si>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</si>
  <si>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</si>
  <si>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</si>
  <si>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</si>
  <si>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</si>
  <si>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</si>
  <si>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</si>
  <si>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</si>
  <si>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</si>
  <si>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</si>
  <si>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</si>
  <si>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</si>
  <si>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</si>
  <si>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</si>
  <si>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</si>
  <si>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</si>
  <si>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</si>
  <si>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</si>
  <si>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</si>
  <si>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</si>
  <si>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</si>
  <si>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</si>
  <si>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</si>
  <si>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</si>
  <si>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</si>
  <si>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</si>
  <si>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</si>
  <si>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</si>
  <si>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</si>
  <si>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</si>
  <si>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</si>
  <si>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</si>
  <si>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</si>
  <si>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</si>
  <si>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</si>
  <si>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</si>
  <si>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</si>
  <si>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</si>
  <si>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</si>
  <si>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</si>
  <si>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</si>
  <si>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</si>
  <si>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</si>
  <si>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</si>
  <si>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</si>
  <si>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</si>
  <si>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</si>
  <si>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</si>
  <si>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</si>
  <si>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</si>
  <si>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</si>
  <si>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</si>
  <si>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</si>
  <si>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</si>
  <si>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</si>
  <si>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</si>
  <si>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</si>
  <si>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</si>
  <si>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</si>
  <si>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</si>
  <si>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</si>
  <si>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</si>
  <si>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</si>
  <si>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</si>
  <si>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</si>
  <si>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</si>
  <si>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</si>
  <si>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</si>
  <si>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</si>
  <si>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</si>
  <si>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</si>
  <si>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</si>
  <si>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</si>
  <si>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</si>
  <si>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</si>
  <si>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</si>
  <si>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</si>
  <si>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</si>
  <si>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</si>
  <si>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</si>
  <si>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</si>
  <si>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</si>
  <si>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</si>
  <si>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</si>
  <si>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</si>
  <si>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</si>
  <si>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</si>
  <si>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</si>
  <si>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</si>
  <si>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</si>
  <si>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</si>
  <si>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</si>
  <si>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</si>
  <si>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</si>
  <si>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</si>
  <si>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</si>
  <si>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</si>
  <si>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</si>
  <si>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</si>
  <si>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</si>
  <si>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</si>
  <si>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</si>
  <si>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</si>
  <si>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</si>
  <si>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</si>
  <si>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</si>
  <si>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</si>
  <si>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</si>
  <si>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</si>
  <si>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</si>
  <si>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</si>
  <si>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</si>
  <si>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</si>
  <si>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</si>
  <si>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</si>
  <si>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</si>
  <si>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</si>
  <si>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</si>
  <si>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</si>
  <si>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</si>
  <si>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</si>
  <si>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</si>
  <si>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</si>
  <si>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</si>
  <si>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</si>
  <si>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</si>
  <si>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</si>
  <si>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</si>
  <si>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</si>
  <si>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</si>
  <si>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</si>
  <si>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</si>
  <si>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</si>
  <si>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</si>
  <si>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</si>
  <si>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</si>
  <si>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</si>
  <si>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</si>
  <si>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</si>
  <si>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</si>
  <si>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</si>
  <si>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</si>
  <si>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</si>
  <si>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</si>
  <si>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</si>
  <si>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</si>
  <si>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</si>
  <si>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</si>
  <si>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</si>
  <si>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</si>
  <si>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</si>
  <si>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</si>
  <si>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</si>
  <si>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</si>
  <si>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</si>
  <si>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</si>
  <si>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</si>
  <si>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</si>
  <si>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</si>
  <si>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</si>
  <si>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</si>
  <si>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</si>
  <si>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</si>
  <si>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</si>
  <si>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</si>
  <si>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</si>
  <si>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</si>
  <si>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</si>
  <si>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</si>
  <si>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</si>
  <si>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</si>
  <si>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</si>
  <si>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</si>
  <si>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</si>
  <si>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</si>
  <si>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</si>
  <si>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</si>
  <si>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</si>
  <si>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</si>
  <si>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</si>
  <si>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</si>
  <si>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</si>
  <si>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</si>
  <si>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</si>
  <si>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</si>
  <si>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</si>
  <si>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</si>
  <si>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</si>
  <si>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</si>
  <si>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</si>
  <si>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</si>
  <si>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</si>
  <si>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</si>
  <si>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</si>
  <si>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</si>
  <si>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</si>
  <si>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</si>
  <si>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</si>
  <si>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</si>
  <si>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</si>
  <si>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</si>
  <si>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</si>
  <si>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</si>
  <si>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</si>
  <si>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</si>
  <si>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</si>
  <si>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</si>
  <si>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</si>
  <si>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</si>
  <si>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</si>
  <si>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</si>
  <si>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</si>
  <si>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</si>
  <si>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</si>
  <si>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</si>
  <si>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</si>
  <si>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</si>
  <si>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</si>
  <si>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</si>
  <si>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</si>
  <si>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</si>
  <si>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</si>
  <si>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</si>
  <si>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</si>
  <si>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</si>
  <si>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</si>
  <si>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</si>
  <si>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</si>
  <si>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</si>
  <si>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</si>
  <si>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</si>
  <si>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</si>
  <si>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</si>
  <si>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</si>
  <si>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</si>
  <si>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</si>
  <si>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</si>
  <si>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</si>
  <si>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</si>
  <si>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</si>
  <si>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</si>
  <si>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</si>
  <si>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</si>
  <si>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</si>
  <si>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</si>
  <si>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</si>
  <si>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</si>
  <si>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</si>
  <si>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</si>
  <si>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</si>
  <si>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</si>
  <si>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</si>
  <si>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</si>
  <si>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</si>
  <si>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</si>
  <si>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</si>
  <si>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</si>
  <si>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</si>
  <si>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</si>
  <si>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</si>
  <si>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</si>
  <si>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</si>
  <si>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</si>
  <si>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</si>
  <si>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</si>
  <si>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</si>
  <si>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</si>
  <si>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</si>
  <si>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</si>
  <si>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</si>
  <si>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</si>
  <si>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</si>
  <si>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</si>
  <si>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</si>
  <si>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</si>
  <si>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</si>
  <si>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</si>
  <si>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</si>
  <si>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</si>
  <si>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</si>
  <si>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</si>
  <si>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</si>
  <si>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</si>
  <si>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</si>
  <si>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</si>
  <si>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</si>
  <si>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</si>
  <si>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</si>
  <si>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</si>
  <si>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</si>
  <si>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</si>
  <si>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</si>
  <si>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</si>
  <si>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</si>
  <si>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</si>
  <si>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</si>
  <si>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</si>
  <si>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</si>
  <si>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</si>
  <si>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</si>
  <si>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</si>
  <si>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</si>
  <si>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</si>
  <si>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</si>
  <si>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</si>
  <si>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</si>
  <si>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</si>
  <si>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</si>
  <si>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</si>
  <si>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</si>
  <si>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</si>
  <si>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</si>
  <si>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</si>
  <si>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</si>
  <si>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</si>
  <si>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</si>
  <si>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</si>
  <si>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</si>
  <si>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</si>
  <si>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</si>
  <si>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</si>
  <si>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</si>
  <si>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</si>
  <si>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</si>
  <si>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</si>
  <si>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</si>
  <si>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</si>
  <si>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</si>
  <si>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</si>
  <si>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</si>
  <si>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</si>
  <si>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</si>
  <si>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</si>
  <si>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</si>
  <si>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</si>
  <si>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</si>
  <si>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</si>
  <si>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</si>
  <si>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</si>
  <si>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</si>
  <si>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</si>
  <si>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</si>
  <si>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</si>
  <si>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</si>
  <si>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</si>
  <si>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</si>
  <si>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</si>
  <si>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</si>
  <si>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</si>
  <si>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</si>
  <si>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</si>
  <si>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</si>
  <si>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</si>
  <si>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</si>
  <si>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</si>
  <si>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</si>
  <si>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</si>
  <si>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</si>
  <si>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</si>
  <si>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</si>
  <si>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</si>
  <si>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</si>
  <si>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</si>
  <si>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</si>
  <si>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</si>
  <si>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</si>
  <si>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</si>
  <si>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</si>
  <si>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</si>
  <si>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</si>
  <si>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</si>
  <si>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</si>
  <si>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</si>
  <si>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</si>
  <si>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</si>
  <si>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</si>
  <si>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</si>
  <si>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</si>
  <si>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</si>
  <si>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</si>
  <si>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</si>
  <si>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</si>
  <si>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</si>
  <si>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</si>
  <si>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</si>
  <si>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</si>
  <si>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</si>
  <si>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</si>
  <si>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</si>
  <si>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</si>
  <si>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</si>
  <si>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</si>
  <si>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</si>
  <si>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</si>
  <si>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</si>
  <si>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</si>
  <si>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</si>
  <si>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</si>
  <si>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</si>
  <si>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</si>
  <si>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</si>
  <si>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</si>
  <si>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</si>
  <si>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</si>
  <si>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</si>
  <si>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</si>
  <si>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</si>
  <si>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</si>
  <si>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</si>
  <si>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</si>
  <si>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</si>
  <si>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</si>
  <si>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</si>
  <si>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</si>
  <si>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</si>
  <si>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</si>
  <si>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</si>
  <si>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</si>
  <si>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</si>
  <si>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</si>
  <si>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</si>
  <si>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</si>
  <si>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</si>
  <si>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</si>
  <si>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</si>
  <si>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</si>
  <si>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</si>
  <si>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</si>
  <si>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</si>
  <si>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</si>
  <si>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</si>
  <si>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</si>
  <si>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</si>
  <si>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</si>
  <si>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</si>
  <si>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</si>
  <si>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</si>
  <si>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</si>
  <si>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</si>
  <si>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</si>
  <si>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</si>
  <si>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</si>
  <si>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</si>
  <si>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</si>
  <si>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</si>
  <si>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</si>
  <si>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</si>
  <si>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</si>
  <si>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</si>
  <si>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</si>
  <si>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</si>
  <si>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</si>
  <si>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</si>
  <si>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</si>
  <si>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</si>
  <si>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</si>
  <si>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</si>
  <si>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</si>
  <si>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</si>
  <si>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</si>
  <si>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</si>
  <si>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</si>
  <si>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</si>
  <si>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</si>
  <si>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</si>
  <si>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</si>
  <si>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</si>
  <si>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</si>
  <si>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</si>
  <si>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</si>
  <si>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</si>
  <si>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</si>
  <si>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</si>
  <si>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</si>
  <si>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</si>
  <si>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</si>
  <si>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</si>
  <si>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</si>
  <si>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</si>
  <si>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</si>
  <si>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</si>
  <si>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</si>
  <si>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</si>
  <si>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</si>
  <si>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</si>
  <si>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</si>
  <si>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</si>
  <si>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</si>
  <si>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</si>
  <si>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</si>
  <si>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</si>
  <si>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</si>
  <si>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</si>
  <si>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</si>
  <si>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</si>
  <si>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</si>
  <si>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</si>
  <si>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</si>
  <si>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</si>
  <si>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</si>
  <si>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</si>
  <si>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</si>
  <si>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</si>
  <si>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</si>
  <si>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</si>
  <si>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</si>
  <si>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</si>
  <si>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</si>
  <si>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</si>
  <si>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</si>
  <si>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</si>
  <si>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</si>
  <si>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</si>
  <si>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</si>
  <si>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</si>
  <si>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</si>
  <si>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</si>
  <si>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</si>
  <si>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</si>
  <si>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</si>
  <si>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</si>
  <si>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</si>
  <si>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</si>
  <si>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</si>
  <si>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</si>
  <si>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</si>
  <si>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</si>
  <si>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</si>
  <si>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</si>
  <si>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</si>
  <si>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</si>
  <si>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</si>
  <si>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</si>
  <si>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</si>
  <si>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</si>
  <si>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</si>
  <si>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</si>
  <si>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</si>
  <si>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</si>
  <si>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</si>
  <si>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</si>
  <si>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</si>
  <si>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</si>
  <si>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</si>
  <si>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</si>
  <si>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</si>
  <si>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</si>
  <si>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</si>
  <si>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</si>
  <si>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</si>
  <si>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</si>
  <si>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</si>
  <si>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</si>
  <si>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</si>
  <si>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</si>
  <si>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</si>
  <si>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</si>
  <si>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</si>
  <si>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</si>
  <si>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</si>
  <si>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</si>
  <si>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</si>
  <si>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</si>
  <si>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</si>
  <si>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</si>
  <si>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</si>
  <si>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</si>
  <si>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</si>
  <si>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</si>
  <si>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</si>
  <si>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</si>
  <si>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</si>
  <si>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</si>
  <si>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</si>
  <si>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</si>
  <si>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</si>
  <si>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</si>
  <si>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</si>
  <si>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</si>
  <si>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</si>
  <si>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</si>
  <si>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</si>
  <si>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</si>
  <si>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</si>
  <si>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</si>
  <si>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</si>
  <si>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</si>
  <si>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</si>
  <si>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</si>
  <si>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</si>
  <si>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</si>
  <si>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</si>
  <si>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</si>
  <si>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</si>
  <si>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</si>
  <si>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</si>
  <si>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</si>
  <si>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</si>
  <si>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</si>
  <si>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</si>
  <si>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</si>
  <si>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</si>
  <si>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</si>
  <si>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</si>
  <si>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</si>
  <si>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</si>
  <si>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</si>
  <si>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</si>
  <si>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</si>
  <si>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</si>
  <si>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</si>
  <si>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</si>
  <si>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</si>
  <si>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</si>
  <si>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</si>
  <si>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</si>
  <si>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</si>
  <si>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</si>
  <si>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</si>
  <si>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</si>
  <si>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</si>
  <si>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</si>
  <si>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</si>
  <si>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</si>
  <si>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</si>
  <si>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</si>
  <si>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</si>
  <si>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</si>
  <si>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</si>
  <si>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</si>
  <si>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</si>
  <si>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</si>
  <si>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</si>
  <si>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</si>
  <si>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</si>
  <si>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</si>
  <si>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</si>
  <si>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</si>
  <si>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</si>
  <si>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</si>
  <si>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</si>
  <si>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</si>
  <si>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</si>
  <si>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</si>
  <si>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</si>
  <si>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</si>
  <si>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</si>
  <si>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</si>
  <si>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</si>
  <si>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</si>
  <si>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</si>
  <si>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</si>
  <si>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</si>
  <si>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</si>
  <si>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</si>
  <si>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</si>
  <si>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</si>
  <si>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</si>
  <si>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</si>
  <si>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</si>
  <si>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</si>
  <si>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</si>
  <si>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</si>
  <si>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</si>
  <si>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</si>
  <si>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</si>
  <si>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</si>
  <si>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</si>
  <si>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</si>
  <si>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</si>
  <si>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</si>
  <si>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</si>
  <si>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</si>
  <si>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</si>
  <si>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</si>
  <si>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</si>
  <si>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</si>
  <si>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</si>
  <si>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</si>
  <si>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</si>
  <si>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</si>
  <si>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</si>
  <si>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</si>
  <si>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</si>
  <si>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</si>
  <si>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</si>
  <si>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</si>
  <si>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</si>
  <si>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</si>
  <si>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</si>
  <si>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</si>
  <si>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</si>
  <si>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</si>
  <si>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</si>
  <si>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</si>
  <si>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</si>
  <si>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</si>
  <si>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</si>
  <si>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</si>
  <si>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</si>
  <si>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</si>
  <si>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</si>
  <si>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</si>
  <si>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</si>
  <si>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</si>
  <si>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</si>
  <si>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</si>
  <si>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</si>
  <si>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</si>
  <si>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</si>
  <si>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</si>
  <si>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</si>
  <si>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</si>
  <si>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</si>
  <si>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</si>
  <si>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</si>
  <si>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</si>
  <si>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</si>
  <si>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</si>
  <si>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</si>
  <si>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</si>
  <si>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</si>
  <si>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</si>
  <si>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</si>
  <si>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</si>
  <si>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</si>
  <si>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</si>
  <si>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</si>
  <si>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</si>
  <si>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</si>
  <si>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</si>
  <si>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</si>
  <si>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</si>
  <si>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</si>
  <si>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</si>
  <si>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</si>
  <si>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</si>
  <si>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</si>
  <si>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</si>
  <si>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</si>
  <si>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</si>
  <si>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</si>
  <si>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</si>
  <si>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</si>
  <si>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</si>
  <si>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</si>
  <si>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</si>
  <si>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</si>
  <si>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</si>
  <si>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</si>
  <si>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</si>
  <si>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</si>
  <si>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</si>
  <si>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</si>
  <si>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</si>
  <si>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</si>
  <si>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</si>
  <si>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</si>
  <si>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</si>
  <si>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</si>
  <si>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</si>
  <si>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</si>
  <si>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</si>
  <si>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</si>
  <si>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</si>
  <si>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</si>
  <si>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</si>
  <si>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</si>
  <si>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</si>
  <si>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</si>
  <si>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</si>
  <si>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</si>
  <si>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</si>
  <si>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</si>
  <si>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</si>
  <si>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</si>
  <si>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</si>
  <si>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</si>
  <si>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</si>
  <si>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</si>
  <si>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</si>
  <si>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</si>
  <si>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</si>
  <si>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</si>
  <si>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</si>
  <si>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</si>
  <si>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</si>
  <si>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</si>
  <si>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</si>
  <si>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</si>
  <si>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</si>
  <si>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</si>
  <si>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</si>
  <si>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</si>
  <si>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</si>
  <si>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</si>
  <si>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</si>
  <si>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</si>
  <si>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</si>
  <si>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</si>
  <si>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</si>
  <si>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</si>
  <si>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</si>
  <si>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</si>
  <si>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</si>
  <si>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</si>
  <si>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</si>
  <si>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</si>
  <si>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</si>
  <si>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</si>
  <si>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</si>
  <si>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</si>
  <si>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</si>
  <si>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</si>
  <si>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</si>
  <si>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</si>
  <si>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</si>
  <si>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</si>
  <si>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</si>
  <si>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</si>
  <si>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</si>
  <si>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</si>
  <si>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</si>
  <si>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</si>
  <si>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</si>
  <si>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</si>
  <si>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</si>
  <si>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</si>
  <si>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</si>
  <si>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</si>
  <si>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</si>
  <si>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</si>
  <si>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</si>
  <si>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</si>
  <si>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</si>
  <si>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</si>
  <si>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</si>
  <si>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</si>
  <si>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</si>
  <si>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</si>
  <si>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</si>
  <si>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</si>
  <si>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</si>
  <si>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</si>
  <si>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</si>
  <si>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</si>
  <si>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</si>
  <si>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</si>
  <si>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</si>
  <si>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</si>
  <si>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</si>
  <si>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</si>
  <si>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</si>
  <si>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</si>
  <si>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</si>
  <si>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</si>
  <si>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</si>
  <si>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</si>
  <si>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</si>
  <si>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</si>
  <si>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</si>
  <si>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</si>
  <si>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</si>
  <si>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</si>
  <si>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</si>
  <si>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</si>
  <si>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</si>
  <si>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</si>
  <si>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</si>
  <si>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</si>
  <si>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</si>
  <si>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</si>
  <si>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</si>
  <si>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</si>
  <si>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</si>
  <si>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</si>
  <si>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</si>
  <si>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</si>
  <si>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</si>
  <si>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</si>
  <si>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</si>
  <si>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</si>
  <si>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</si>
  <si>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</si>
  <si>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</si>
  <si>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</si>
  <si>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</si>
  <si>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</si>
  <si>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</si>
  <si>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</si>
  <si>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</si>
  <si>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</si>
  <si>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</si>
  <si>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</si>
  <si>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</si>
  <si>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</si>
  <si>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</si>
  <si>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</si>
  <si>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</si>
  <si>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</si>
  <si>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</si>
  <si>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</si>
  <si>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</si>
  <si>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</si>
  <si>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</si>
  <si>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</si>
  <si>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</si>
  <si>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</si>
  <si>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</si>
  <si>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</si>
  <si>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</si>
  <si>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</si>
  <si>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</si>
  <si>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</si>
  <si>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</si>
  <si>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</si>
  <si>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</si>
  <si>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</si>
  <si>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</si>
  <si>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</si>
  <si>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</si>
  <si>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</si>
  <si>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</si>
  <si>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</si>
  <si>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</si>
  <si>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</si>
  <si>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</si>
  <si>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</si>
  <si>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</si>
  <si>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</si>
  <si>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</si>
  <si>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</si>
  <si>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</si>
  <si>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</si>
  <si>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</si>
  <si>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</si>
  <si>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</si>
  <si>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</si>
  <si>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</si>
  <si>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</si>
  <si>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</si>
  <si>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</si>
  <si>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</si>
  <si>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</si>
  <si>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</si>
  <si>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</si>
  <si>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</si>
  <si>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</si>
  <si>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</si>
  <si>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</si>
  <si>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</si>
  <si>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</si>
  <si>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</si>
  <si>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</si>
  <si>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</si>
  <si>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</si>
  <si>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</si>
  <si>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</si>
  <si>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</si>
  <si>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</si>
  <si>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</si>
  <si>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</si>
  <si>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</si>
  <si>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</si>
  <si>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</si>
  <si>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</si>
  <si>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</si>
  <si>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</si>
  <si>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</si>
  <si>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</si>
  <si>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</si>
  <si>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</si>
  <si>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</si>
  <si>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</si>
  <si>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</si>
  <si>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</si>
  <si>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</si>
  <si>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</si>
  <si>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</si>
  <si>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</si>
  <si>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</si>
  <si>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</si>
  <si>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</si>
  <si>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</si>
  <si>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</si>
  <si>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</si>
  <si>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</si>
  <si>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</si>
  <si>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</si>
  <si>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</si>
  <si>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</si>
  <si>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</si>
  <si>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</si>
  <si>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</si>
  <si>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</si>
  <si>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</si>
  <si>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</si>
  <si>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</si>
  <si>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</si>
  <si>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</si>
  <si>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</si>
  <si>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</si>
  <si>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</si>
  <si>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</si>
  <si>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</si>
  <si>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</si>
  <si>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</si>
  <si>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</si>
  <si>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</si>
  <si>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</si>
  <si>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</si>
  <si>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</si>
  <si>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</si>
  <si>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</si>
  <si>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</si>
  <si>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</si>
  <si>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</si>
  <si>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</si>
  <si>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</si>
  <si>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</si>
  <si>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</si>
  <si>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</si>
  <si>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</si>
  <si>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</si>
  <si>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</si>
  <si>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</si>
  <si>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</si>
  <si>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</si>
  <si>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</si>
  <si>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</si>
  <si>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</si>
  <si>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</si>
  <si>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</si>
  <si>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</si>
  <si>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</si>
  <si>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</si>
  <si>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</si>
  <si>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</si>
  <si>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</si>
  <si>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</si>
  <si>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</si>
  <si>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</si>
  <si>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</si>
  <si>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</si>
  <si>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</si>
  <si>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</si>
  <si>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</si>
  <si>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</si>
  <si>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</si>
  <si>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</si>
  <si>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</si>
  <si>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</si>
  <si>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</si>
  <si>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</si>
  <si>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</si>
  <si>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</si>
  <si>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</si>
  <si>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</si>
  <si>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</si>
  <si>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</si>
  <si>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</si>
  <si>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</si>
  <si>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</si>
  <si>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</si>
  <si>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</si>
  <si>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</si>
  <si>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</si>
  <si>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</si>
  <si>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</si>
  <si>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</si>
  <si>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</si>
  <si>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</si>
  <si>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</si>
  <si>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</si>
  <si>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</si>
  <si>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</si>
  <si>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</si>
  <si>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</si>
  <si>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</si>
  <si>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</si>
  <si>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</si>
  <si>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</si>
  <si>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</si>
  <si>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</si>
  <si>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</si>
  <si>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</si>
  <si>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</si>
  <si>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</si>
  <si>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</si>
  <si>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</si>
  <si>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</si>
  <si>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</si>
  <si>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</si>
  <si>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</si>
  <si>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</si>
  <si>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</si>
  <si>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</si>
  <si>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</si>
  <si>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</si>
  <si>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</si>
  <si>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</si>
  <si>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</si>
  <si>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</si>
  <si>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</si>
  <si>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</si>
  <si>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</si>
  <si>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</si>
  <si>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</si>
  <si>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</si>
  <si>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</si>
  <si>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</si>
  <si>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</si>
  <si>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</si>
  <si>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</si>
  <si>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</si>
  <si>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</si>
  <si>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</si>
  <si>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</si>
  <si>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</si>
  <si>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</si>
  <si>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</si>
  <si>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</si>
  <si>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</si>
  <si>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</si>
  <si>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</si>
  <si>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</si>
  <si>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</si>
  <si>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</si>
  <si>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</si>
  <si>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</si>
  <si>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</si>
  <si>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</si>
  <si>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</si>
  <si>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</si>
  <si>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</si>
  <si>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</si>
  <si>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</si>
  <si>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</si>
  <si>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</si>
  <si>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</si>
  <si>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</si>
  <si>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</si>
  <si>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</si>
  <si>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</si>
  <si>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</si>
  <si>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</si>
  <si>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</si>
  <si>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</si>
  <si>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</si>
  <si>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</si>
  <si>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</si>
  <si>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</si>
  <si>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</si>
  <si>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</si>
  <si>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</si>
  <si>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</si>
  <si>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</si>
  <si>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</si>
  <si>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</si>
  <si>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</si>
  <si>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</si>
  <si>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</si>
  <si>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</si>
  <si>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</si>
  <si>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</si>
  <si>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</si>
  <si>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</si>
  <si>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</si>
  <si>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</si>
  <si>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</si>
  <si>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</si>
  <si>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</si>
  <si>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</si>
  <si>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</si>
  <si>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</si>
  <si>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</si>
  <si>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</si>
  <si>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</si>
  <si>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</si>
  <si>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</si>
  <si>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</si>
  <si>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</si>
  <si>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</si>
  <si>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</si>
  <si>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</si>
  <si>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</si>
  <si>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</si>
  <si>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</si>
  <si>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</si>
  <si>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</si>
  <si>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</si>
  <si>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</si>
  <si>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</si>
  <si>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</si>
  <si>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</si>
  <si>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</si>
  <si>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</si>
  <si>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</si>
  <si>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</si>
  <si>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</si>
  <si>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</si>
  <si>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</si>
  <si>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</si>
  <si>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</si>
  <si>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</si>
  <si>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</si>
  <si>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</si>
  <si>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</si>
  <si>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</si>
  <si>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</si>
  <si>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</si>
  <si>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</si>
  <si>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</si>
  <si>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</si>
  <si>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</si>
  <si>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</si>
  <si>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</si>
  <si>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</si>
  <si>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</si>
  <si>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</si>
  <si>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</si>
  <si>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</si>
  <si>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</si>
  <si>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</si>
  <si>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</si>
  <si>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</si>
  <si>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</si>
  <si>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</si>
  <si>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</si>
  <si>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</si>
  <si>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</si>
  <si>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</si>
  <si>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</si>
  <si>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</si>
  <si>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</si>
  <si>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</si>
  <si>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</si>
  <si>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</si>
  <si>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</si>
  <si>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</si>
  <si>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</si>
  <si>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</si>
  <si>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</si>
  <si>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</si>
  <si>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</si>
  <si>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</si>
  <si>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</si>
  <si>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</si>
  <si>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</si>
  <si>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</si>
  <si>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</si>
  <si>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</si>
  <si>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</si>
  <si>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</si>
  <si>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</si>
  <si>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</si>
  <si>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</si>
  <si>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</si>
  <si>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</si>
  <si>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</si>
  <si>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</si>
  <si>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</si>
  <si>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</si>
  <si>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</si>
  <si>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</si>
  <si>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</si>
  <si>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</si>
  <si>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</si>
  <si>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</si>
  <si>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</si>
  <si>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</si>
  <si>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</si>
  <si>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</si>
  <si>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</si>
  <si>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</si>
  <si>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</si>
  <si>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</si>
  <si>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</si>
  <si>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</si>
  <si>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</si>
  <si>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</si>
  <si>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</si>
  <si>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</si>
  <si>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</si>
  <si>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</si>
  <si>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</si>
  <si>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</si>
  <si>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</si>
  <si>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</si>
  <si>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</si>
  <si>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</si>
  <si>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</si>
  <si>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</si>
  <si>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</si>
  <si>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</si>
  <si>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</si>
  <si>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</si>
  <si>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</si>
  <si>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</si>
  <si>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</si>
  <si>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</si>
  <si>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</si>
  <si>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</si>
  <si>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</si>
  <si>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</si>
  <si>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</si>
  <si>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</si>
  <si>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</si>
  <si>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</si>
  <si>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</si>
  <si>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</si>
  <si>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</si>
  <si>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</si>
  <si>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</si>
  <si>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</si>
  <si>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</si>
  <si>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</si>
  <si>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</si>
  <si>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</si>
  <si>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</si>
  <si>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</si>
  <si>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</si>
  <si>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</si>
  <si>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</si>
  <si>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</si>
  <si>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</si>
  <si>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</si>
  <si>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</si>
  <si>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</si>
  <si>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</si>
  <si>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</si>
  <si>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</si>
  <si>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</si>
  <si>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</si>
  <si>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</si>
  <si>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</si>
  <si>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</si>
  <si>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</si>
  <si>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</si>
  <si>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</si>
  <si>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</si>
  <si>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</si>
  <si>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</si>
  <si>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</si>
  <si>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</si>
  <si>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</si>
  <si>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</si>
  <si>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</si>
  <si>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</si>
  <si>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</si>
  <si>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</si>
  <si>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</si>
  <si>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</si>
  <si>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</si>
  <si>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</si>
  <si>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</si>
  <si>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</si>
  <si>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</si>
  <si>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</si>
  <si>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</si>
  <si>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</si>
  <si>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</si>
  <si>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</si>
  <si>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</si>
  <si>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</si>
  <si>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</si>
  <si>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</si>
  <si>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</si>
  <si>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</si>
  <si>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</si>
  <si>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</si>
  <si>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</si>
  <si>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</si>
  <si>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</si>
  <si>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</si>
  <si>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</si>
  <si>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</si>
  <si>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</si>
  <si>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</si>
  <si>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</si>
  <si>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</si>
  <si>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</si>
  <si>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</si>
  <si>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</si>
  <si>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</si>
  <si>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</si>
  <si>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</si>
  <si>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</si>
  <si>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</si>
  <si>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</si>
  <si>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</si>
  <si>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</si>
  <si>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</si>
  <si>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</si>
  <si>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</si>
  <si>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</si>
  <si>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</si>
  <si>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</si>
  <si>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</si>
  <si>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</si>
  <si>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</si>
  <si>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</si>
  <si>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</si>
  <si>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</si>
  <si>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</si>
  <si>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</si>
  <si>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</si>
  <si>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</si>
  <si>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</si>
  <si>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</si>
  <si>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</si>
  <si>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</si>
  <si>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</si>
  <si>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</si>
  <si>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</si>
  <si>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</si>
  <si>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</si>
  <si>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</si>
  <si>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</si>
  <si>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</si>
  <si>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</si>
  <si>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</si>
  <si>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</si>
  <si>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</si>
  <si>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</si>
  <si>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</si>
  <si>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</si>
  <si>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</si>
  <si>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</si>
  <si>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</si>
  <si>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</si>
  <si>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</si>
  <si>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</si>
  <si>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</si>
  <si>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</si>
  <si>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</si>
  <si>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</si>
  <si>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</si>
  <si>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</si>
  <si>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</si>
  <si>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</si>
  <si>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</si>
  <si>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</si>
  <si>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</si>
  <si>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</si>
  <si>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</si>
  <si>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</si>
  <si>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</si>
  <si>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</si>
  <si>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</si>
  <si>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</si>
  <si>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</si>
  <si>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</si>
  <si>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</si>
  <si>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</si>
  <si>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</si>
  <si>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</si>
  <si>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</si>
  <si>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</si>
  <si>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</si>
  <si>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</si>
  <si>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</si>
  <si>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</si>
  <si>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</si>
  <si>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</si>
  <si>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</si>
  <si>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</si>
  <si>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</si>
  <si>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</si>
  <si>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</si>
  <si>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</si>
  <si>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</si>
  <si>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</si>
  <si>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</si>
  <si>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</si>
  <si>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</si>
  <si>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</si>
  <si>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</si>
  <si>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</si>
  <si>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</si>
  <si>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</si>
  <si>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</si>
  <si>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</si>
  <si>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</si>
  <si>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</si>
  <si>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</si>
  <si>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</si>
  <si>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</si>
  <si>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</si>
  <si>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</si>
  <si>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</si>
  <si>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</si>
  <si>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</si>
  <si>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</si>
  <si>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</si>
  <si>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</si>
  <si>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</si>
  <si>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</si>
  <si>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</si>
  <si>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</si>
  <si>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</si>
  <si>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</si>
  <si>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</si>
  <si>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</si>
  <si>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</si>
  <si>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</si>
  <si>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</si>
  <si>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</si>
  <si>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</si>
  <si>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</si>
  <si>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</si>
  <si>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</si>
  <si>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</si>
  <si>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</si>
  <si>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</si>
  <si>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</si>
  <si>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</si>
  <si>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</si>
  <si>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</si>
  <si>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</si>
  <si>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</si>
  <si>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</si>
  <si>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</si>
  <si>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</si>
  <si>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</si>
  <si>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</si>
  <si>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</si>
  <si>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</si>
  <si>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</si>
  <si>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</si>
  <si>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</si>
  <si>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</si>
  <si>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</si>
  <si>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</si>
  <si>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</si>
  <si>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</si>
  <si>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</si>
  <si>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</si>
  <si>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</si>
  <si>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</si>
  <si>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</si>
  <si>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</si>
  <si>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</si>
  <si>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</si>
  <si>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</si>
  <si>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</si>
  <si>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</si>
  <si>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</si>
  <si>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</si>
  <si>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</si>
  <si>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</si>
  <si>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</si>
  <si>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</si>
  <si>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</si>
  <si>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</si>
  <si>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</si>
  <si>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</si>
  <si>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</si>
  <si>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</si>
  <si>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</si>
  <si>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</si>
  <si>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</si>
  <si>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</si>
  <si>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</si>
  <si>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</si>
  <si>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</si>
  <si>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</si>
  <si>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</si>
  <si>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</si>
  <si>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</si>
  <si>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</si>
  <si>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</si>
  <si>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</si>
  <si>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</si>
  <si>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</si>
  <si>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</si>
  <si>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</si>
  <si>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</si>
  <si>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</si>
  <si>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</si>
  <si>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</si>
  <si>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</si>
  <si>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</si>
  <si>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</si>
  <si>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</si>
  <si>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</si>
  <si>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</si>
  <si>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</si>
  <si>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</si>
  <si>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</si>
  <si>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</si>
  <si>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</si>
  <si>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</si>
  <si>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</si>
  <si>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</si>
  <si>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</si>
  <si>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</si>
  <si>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</si>
  <si>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</si>
  <si>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</si>
  <si>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</si>
  <si>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</si>
  <si>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</si>
  <si>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</si>
  <si>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</si>
  <si>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</si>
  <si>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</si>
  <si>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</si>
  <si>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</si>
  <si>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</si>
  <si>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</si>
  <si>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</si>
  <si>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</si>
  <si>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</si>
  <si>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</si>
  <si>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</si>
  <si>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</si>
  <si>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</si>
  <si>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</si>
  <si>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</si>
  <si>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</si>
  <si>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</si>
  <si>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</si>
  <si>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</si>
  <si>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</si>
  <si>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</si>
  <si>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</si>
  <si>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</si>
  <si>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</si>
  <si>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</si>
  <si>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</si>
  <si>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</si>
  <si>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</si>
  <si>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</si>
  <si>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</si>
  <si>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</si>
  <si>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</si>
  <si>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</si>
  <si>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</si>
  <si>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</si>
  <si>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</si>
  <si>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</si>
  <si>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</si>
  <si>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</si>
  <si>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</si>
  <si>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</si>
  <si>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</si>
  <si>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</si>
  <si>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</si>
  <si>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</si>
  <si>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</si>
  <si>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</si>
  <si>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</si>
  <si>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</si>
  <si>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</si>
  <si>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</si>
  <si>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</si>
  <si>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</si>
  <si>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</si>
  <si>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</si>
  <si>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</si>
  <si>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</si>
  <si>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</si>
  <si>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</si>
  <si>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</si>
  <si>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</si>
  <si>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</si>
  <si>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</si>
  <si>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</si>
  <si>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</si>
  <si>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</si>
  <si>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</si>
  <si>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</si>
  <si>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</si>
  <si>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</si>
  <si>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</si>
  <si>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</si>
  <si>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</si>
  <si>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</si>
  <si>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</si>
  <si>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</si>
  <si>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</si>
  <si>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</si>
  <si>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</si>
  <si>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</si>
  <si>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</si>
  <si>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</si>
  <si>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</si>
  <si>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</si>
  <si>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</si>
  <si>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</si>
  <si>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</si>
  <si>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</si>
  <si>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</si>
  <si>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</si>
  <si>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</si>
  <si>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</si>
  <si>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</si>
  <si>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</si>
  <si>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</si>
  <si>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</si>
  <si>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</si>
  <si>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</si>
  <si>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</si>
  <si>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</si>
  <si>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</si>
  <si>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</si>
  <si>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</si>
  <si>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</si>
  <si>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</si>
  <si>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</si>
  <si>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</si>
  <si>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</si>
  <si>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</si>
  <si>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</si>
  <si>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</si>
  <si>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</si>
  <si>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</si>
  <si>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</si>
  <si>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</si>
  <si>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</si>
  <si>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</si>
  <si>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</si>
  <si>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</si>
  <si>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</si>
  <si>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</si>
  <si>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</si>
  <si>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</si>
  <si>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</si>
  <si>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</si>
  <si>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</si>
  <si>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</si>
  <si>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</si>
  <si>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</si>
  <si>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</si>
  <si>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</si>
  <si>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</si>
  <si>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</si>
  <si>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</si>
  <si>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</si>
  <si>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</si>
  <si>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</si>
  <si>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</si>
  <si>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</si>
  <si>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</si>
  <si>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</si>
  <si>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</si>
  <si>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</si>
  <si>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</si>
  <si>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</si>
  <si>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</si>
  <si>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</si>
  <si>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</si>
  <si>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</si>
  <si>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</si>
  <si>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</si>
  <si>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</si>
  <si>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</si>
  <si>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</si>
  <si>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</si>
  <si>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</si>
  <si>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</si>
  <si>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</si>
  <si>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</si>
  <si>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</si>
  <si>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</si>
  <si>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</si>
  <si>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</si>
  <si>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</si>
  <si>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</si>
  <si>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</si>
  <si>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</si>
  <si>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</si>
  <si>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</si>
  <si>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</si>
  <si>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</si>
  <si>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</si>
  <si>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</si>
  <si>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</si>
  <si>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</si>
  <si>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</si>
  <si>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</si>
  <si>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</si>
  <si>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</si>
  <si>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</si>
  <si>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</si>
  <si>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</si>
  <si>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</si>
  <si>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</si>
  <si>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</si>
  <si>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</si>
  <si>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</si>
  <si>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</si>
  <si>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</si>
  <si>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</si>
  <si>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</si>
  <si>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</si>
  <si>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</si>
  <si>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</si>
  <si>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</si>
  <si>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</si>
  <si>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</si>
  <si>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</si>
  <si>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</si>
  <si>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</si>
  <si>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</si>
  <si>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</si>
  <si>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</si>
  <si>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</si>
  <si>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</si>
  <si>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</si>
  <si>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</si>
  <si>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</si>
  <si>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</si>
  <si>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</si>
  <si>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</si>
  <si>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</si>
  <si>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</si>
  <si>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</si>
  <si>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</si>
  <si>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</si>
  <si>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</si>
  <si>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</si>
  <si>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</si>
  <si>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</si>
  <si>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</si>
  <si>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</si>
  <si>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</si>
  <si>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</si>
  <si>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</si>
  <si>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</si>
  <si>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</si>
  <si>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</si>
  <si>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</si>
  <si>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</si>
  <si>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</si>
  <si>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</si>
  <si>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</si>
  <si>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</si>
  <si>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</si>
  <si>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</si>
  <si>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</si>
  <si>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</si>
  <si>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</si>
  <si>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</si>
  <si>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</si>
  <si>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</si>
  <si>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</si>
  <si>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</si>
  <si>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</si>
  <si>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</si>
  <si>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</si>
  <si>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</si>
  <si>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</si>
  <si>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</si>
  <si>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</si>
  <si>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</si>
  <si>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</si>
  <si>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</si>
  <si>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</si>
  <si>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</si>
  <si>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</si>
  <si>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</si>
  <si>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</si>
  <si>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</si>
  <si>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</si>
  <si>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</si>
  <si>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</si>
  <si>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</si>
  <si>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</si>
  <si>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</si>
  <si>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</si>
  <si>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</si>
  <si>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</si>
  <si>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</si>
  <si>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</si>
  <si>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</si>
  <si>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</si>
  <si>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</si>
  <si>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</si>
  <si>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</si>
  <si>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</si>
  <si>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</si>
  <si>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</si>
  <si>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</si>
  <si>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</si>
  <si>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</si>
  <si>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</si>
  <si>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</si>
  <si>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</si>
  <si>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</si>
  <si>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</si>
  <si>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</si>
  <si>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</si>
  <si>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</si>
  <si>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</si>
  <si>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</si>
  <si>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</si>
  <si>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</si>
  <si>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</si>
  <si>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</si>
  <si>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</si>
  <si>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</si>
  <si>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</si>
  <si>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</si>
  <si>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</si>
  <si>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</si>
  <si>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</si>
  <si>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</si>
  <si>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</si>
  <si>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</si>
  <si>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</si>
  <si>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</si>
  <si>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</si>
  <si>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</si>
  <si>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</si>
  <si>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</si>
  <si>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</si>
  <si>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</si>
  <si>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</si>
  <si>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</si>
  <si>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</si>
  <si>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</si>
  <si>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</si>
  <si>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</si>
  <si>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</si>
  <si>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</si>
  <si>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</si>
  <si>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</si>
  <si>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</si>
  <si>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</si>
  <si>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</si>
  <si>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</si>
  <si>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</si>
  <si>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</si>
  <si>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</si>
  <si>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</si>
  <si>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</si>
  <si>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</si>
  <si>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</si>
  <si>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</si>
  <si>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</si>
  <si>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</si>
  <si>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</si>
  <si>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</si>
  <si>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</si>
  <si>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</si>
  <si>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</si>
  <si>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</si>
  <si>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</si>
  <si>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</si>
  <si>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</si>
  <si>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</si>
  <si>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</si>
  <si>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</si>
  <si>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</si>
  <si>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</si>
  <si>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</si>
  <si>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</si>
  <si>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</si>
  <si>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</si>
  <si>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</si>
  <si>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</si>
  <si>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</si>
  <si>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</si>
  <si>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</si>
  <si>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</si>
  <si>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</si>
  <si>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</si>
  <si>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</si>
  <si>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</si>
  <si>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</si>
  <si>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</si>
  <si>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</si>
  <si>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</si>
  <si>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</si>
  <si>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</si>
  <si>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</si>
  <si>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</si>
  <si>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</si>
  <si>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</si>
  <si>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</si>
  <si>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</si>
  <si>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</si>
  <si>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</si>
  <si>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</si>
  <si>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</si>
  <si>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</si>
  <si>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</si>
  <si>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</si>
  <si>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</si>
  <si>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</si>
  <si>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</si>
  <si>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</si>
  <si>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</si>
  <si>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</si>
  <si>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</si>
  <si>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</si>
  <si>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</si>
  <si>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</si>
  <si>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</si>
  <si>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</si>
  <si>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</si>
  <si>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</si>
  <si>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</si>
  <si>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</si>
  <si>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</si>
  <si>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</si>
  <si>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</si>
  <si>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</si>
  <si>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</si>
  <si>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</si>
  <si>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</si>
  <si>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</si>
  <si>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</si>
  <si>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</si>
  <si>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</si>
  <si>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</si>
  <si>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</si>
  <si>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</si>
  <si>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</si>
  <si>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</si>
  <si>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</si>
  <si>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</si>
  <si>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</si>
  <si>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</si>
  <si>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</si>
  <si>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</si>
  <si>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</si>
  <si>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</si>
  <si>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</si>
  <si>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</si>
  <si>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</si>
  <si>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</si>
  <si>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</si>
  <si>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</si>
  <si>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</si>
  <si>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</si>
  <si>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</si>
  <si>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</si>
  <si>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</si>
  <si>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</si>
  <si>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</si>
  <si>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</si>
  <si>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</si>
  <si>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</si>
  <si>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</si>
  <si>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</si>
  <si>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</si>
  <si>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</si>
  <si>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</si>
  <si>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</si>
  <si>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</si>
  <si>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</si>
  <si>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</si>
  <si>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</si>
  <si>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</si>
  <si>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</si>
  <si>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</si>
  <si>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</si>
  <si>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</si>
  <si>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</si>
  <si>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</si>
  <si>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</si>
  <si>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</si>
  <si>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</si>
  <si>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</si>
  <si>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</si>
  <si>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</si>
  <si>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</si>
  <si>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</si>
  <si>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</si>
  <si>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</si>
  <si>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</si>
  <si>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</si>
  <si>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</si>
  <si>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</si>
  <si>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</si>
  <si>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</si>
  <si>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</si>
  <si>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</si>
  <si>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</si>
  <si>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</si>
  <si>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</si>
  <si>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</si>
  <si>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</si>
  <si>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</si>
  <si>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</si>
  <si>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</si>
  <si>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</si>
  <si>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</si>
  <si>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</si>
  <si>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</si>
  <si>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</si>
  <si>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</si>
  <si>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</si>
  <si>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</si>
  <si>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</si>
  <si>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</si>
  <si>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</si>
  <si>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</si>
  <si>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</si>
  <si>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</si>
  <si>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</si>
  <si>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</si>
  <si>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</si>
  <si>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</si>
  <si>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</si>
  <si>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</si>
  <si>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</si>
  <si>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</si>
  <si>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</si>
  <si>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</si>
  <si>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</si>
  <si>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</si>
  <si>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</si>
  <si>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</si>
  <si>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</si>
  <si>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</si>
  <si>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</si>
  <si>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</si>
  <si>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</si>
  <si>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</si>
  <si>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</si>
  <si>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</si>
  <si>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</si>
  <si>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</si>
  <si>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</si>
  <si>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</si>
  <si>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</si>
  <si>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</si>
  <si>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</si>
  <si>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</si>
  <si>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</si>
  <si>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</si>
  <si>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</si>
  <si>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</si>
  <si>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</si>
  <si>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</si>
  <si>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</si>
  <si>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</si>
  <si>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</si>
  <si>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</si>
  <si>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</si>
  <si>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</si>
  <si>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</si>
  <si>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</si>
  <si>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</si>
  <si>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</si>
  <si>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</si>
  <si>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</si>
  <si>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</si>
  <si>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</si>
  <si>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</si>
  <si>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</si>
  <si>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</si>
  <si>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</si>
  <si>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</si>
  <si>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</si>
  <si>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</si>
  <si>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</si>
  <si>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</si>
  <si>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</si>
  <si>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</si>
  <si>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</si>
  <si>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</si>
  <si>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</si>
  <si>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</si>
  <si>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</si>
  <si>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</si>
  <si>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</si>
  <si>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</si>
  <si>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</si>
  <si>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</si>
  <si>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</si>
  <si>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</si>
  <si>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</si>
  <si>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</si>
  <si>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</si>
  <si>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</si>
  <si>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</si>
  <si>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</si>
  <si>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</si>
  <si>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</si>
  <si>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</si>
  <si>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</si>
  <si>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</si>
  <si>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</si>
  <si>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</si>
  <si>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</si>
  <si>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</si>
  <si>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</si>
  <si>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</si>
  <si>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</si>
  <si>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</si>
  <si>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</si>
  <si>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</si>
  <si>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</si>
  <si>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</si>
  <si>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</si>
  <si>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</si>
  <si>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</si>
  <si>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</si>
  <si>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</si>
  <si>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</si>
  <si>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</si>
  <si>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</si>
  <si>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</si>
  <si>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</si>
  <si>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</si>
  <si>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</si>
  <si>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</si>
  <si>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</si>
  <si>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</si>
  <si>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</si>
  <si>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</si>
  <si>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</si>
  <si>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</si>
  <si>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</si>
  <si>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</si>
  <si>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</si>
  <si>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</si>
  <si>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</si>
  <si>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</si>
  <si>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</si>
  <si>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</si>
  <si>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</si>
  <si>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</si>
  <si>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</si>
  <si>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</si>
  <si>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</si>
  <si>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</si>
  <si>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</si>
  <si>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</si>
  <si>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</si>
  <si>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</si>
  <si>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</si>
  <si>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</si>
  <si>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</si>
  <si>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</si>
  <si>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</si>
  <si>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</si>
  <si>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</si>
  <si>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</si>
  <si>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</si>
  <si>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</si>
  <si>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</si>
  <si>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</si>
  <si>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</si>
  <si>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</si>
  <si>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</si>
  <si>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</si>
  <si>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</si>
  <si>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</si>
  <si>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</si>
  <si>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</si>
  <si>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</si>
  <si>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</si>
  <si>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</si>
  <si>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</si>
  <si>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</si>
  <si>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</si>
  <si>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</si>
  <si>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</si>
  <si>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</si>
  <si>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</si>
  <si>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</si>
  <si>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</si>
  <si>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</si>
  <si>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</si>
  <si>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</si>
  <si>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</si>
  <si>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</si>
  <si>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</si>
  <si>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</si>
  <si>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</si>
  <si>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</si>
  <si>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</si>
  <si>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</si>
  <si>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</si>
  <si>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</si>
  <si>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</si>
  <si>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</si>
  <si>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</si>
  <si>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</si>
  <si>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</si>
  <si>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</si>
  <si>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</si>
  <si>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</si>
  <si>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</si>
  <si>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</si>
  <si>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</si>
  <si>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</si>
  <si>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</si>
  <si>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</si>
  <si>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</si>
  <si>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</si>
  <si>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</si>
  <si>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</si>
  <si>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</si>
  <si>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</si>
  <si>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</si>
  <si>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</si>
  <si>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</si>
  <si>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</si>
  <si>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</si>
  <si>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</si>
  <si>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</si>
  <si>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</si>
  <si>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</si>
  <si>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</si>
  <si>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</si>
  <si>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</si>
  <si>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</si>
  <si>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</si>
  <si>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</si>
  <si>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</si>
  <si>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</si>
  <si>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</si>
  <si>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</si>
  <si>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</si>
  <si>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</si>
  <si>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</si>
  <si>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</si>
  <si>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</si>
  <si>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</si>
  <si>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</si>
  <si>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</si>
  <si>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</si>
  <si>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</si>
  <si>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</si>
  <si>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</si>
  <si>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</si>
  <si>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</si>
  <si>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</si>
  <si>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</si>
  <si>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</si>
  <si>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</si>
  <si>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</si>
  <si>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</si>
  <si>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</si>
  <si>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</si>
  <si>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</si>
  <si>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</si>
  <si>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</si>
  <si>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</si>
  <si>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</si>
  <si>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</si>
  <si>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</si>
  <si>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</si>
  <si>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</si>
  <si>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</si>
  <si>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</si>
  <si>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</si>
  <si>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</si>
  <si>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</si>
  <si>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</si>
  <si>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</si>
  <si>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</si>
  <si>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</si>
  <si>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</si>
  <si>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</si>
  <si>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</si>
  <si>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</si>
  <si>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</si>
  <si>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</si>
  <si>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</si>
  <si>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</si>
  <si>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</si>
  <si>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</si>
  <si>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</si>
  <si>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</si>
  <si>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</si>
  <si>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</si>
  <si>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</si>
  <si>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</si>
  <si>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</si>
  <si>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</si>
  <si>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</si>
  <si>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</si>
  <si>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</si>
  <si>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</si>
  <si>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</si>
  <si>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</si>
  <si>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</si>
  <si>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</si>
  <si>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</si>
  <si>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</si>
  <si>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</si>
  <si>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</si>
  <si>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</si>
  <si>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</si>
  <si>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</si>
  <si>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</si>
  <si>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</si>
  <si>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</si>
  <si>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</si>
  <si>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</si>
  <si>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</si>
  <si>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</si>
  <si>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</si>
  <si>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</si>
  <si>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</si>
  <si>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</si>
  <si>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</si>
  <si>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</si>
  <si>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</si>
  <si>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</si>
  <si>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</si>
  <si>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</si>
  <si>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</si>
  <si>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</si>
  <si>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</si>
  <si>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</si>
  <si>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</si>
  <si>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</si>
  <si>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</si>
  <si>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</si>
  <si>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</si>
  <si>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</si>
  <si>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</si>
  <si>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</si>
  <si>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</si>
  <si>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</si>
  <si>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</si>
  <si>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</si>
  <si>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</si>
  <si>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</si>
  <si>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</si>
  <si>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</si>
  <si>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</si>
  <si>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</si>
  <si>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</si>
  <si>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</si>
  <si>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</si>
  <si>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</si>
  <si>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</si>
  <si>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</si>
  <si>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</si>
  <si>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</si>
  <si>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</si>
  <si>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</si>
  <si>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</si>
  <si>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</si>
  <si>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</si>
  <si>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</si>
  <si>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</si>
  <si>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</si>
  <si>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</si>
  <si>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</si>
  <si>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</si>
  <si>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</si>
  <si>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</si>
  <si>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</si>
  <si>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</si>
  <si>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</si>
  <si>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</si>
  <si>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</si>
  <si>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</si>
  <si>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</si>
  <si>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</si>
  <si>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</si>
  <si>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</si>
  <si>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</si>
  <si>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</si>
  <si>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</si>
  <si>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</si>
  <si>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</si>
  <si>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</si>
  <si>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</si>
  <si>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</si>
  <si>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</si>
  <si>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</si>
  <si>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</si>
  <si>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</si>
  <si>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</si>
  <si>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</si>
  <si>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</si>
  <si>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</si>
  <si>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</si>
  <si>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</si>
  <si>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</si>
  <si>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</si>
  <si>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</si>
  <si>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</si>
  <si>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</si>
  <si>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</si>
  <si>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</si>
  <si>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</si>
  <si>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</si>
  <si>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</si>
  <si>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</si>
  <si>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</si>
  <si>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</si>
  <si>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</si>
  <si>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</si>
  <si>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</si>
  <si>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</si>
  <si>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</si>
  <si>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</si>
  <si>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</si>
  <si>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</si>
  <si>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</si>
  <si>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</si>
  <si>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</si>
  <si>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</si>
  <si>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</si>
  <si>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</si>
  <si>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</si>
  <si>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</si>
  <si>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</si>
  <si>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</si>
  <si>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</si>
  <si>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</si>
  <si>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</si>
  <si>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</si>
  <si>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</si>
  <si>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</si>
  <si>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</si>
  <si>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</si>
  <si>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</si>
  <si>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</si>
  <si>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</si>
  <si>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</si>
  <si>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</si>
  <si>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</si>
  <si>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</si>
  <si>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</si>
  <si>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</si>
  <si>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</si>
  <si>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</si>
  <si>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</si>
  <si>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</si>
  <si>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</si>
  <si>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</si>
  <si>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</si>
  <si>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</si>
  <si>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</si>
  <si>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</si>
  <si>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</si>
  <si>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</si>
  <si>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</si>
  <si>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</si>
  <si>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</si>
  <si>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</si>
  <si>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</si>
  <si>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</si>
  <si>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</si>
  <si>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</si>
  <si>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</si>
  <si>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</si>
  <si>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</si>
  <si>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</si>
  <si>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</si>
  <si>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</si>
  <si>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</si>
  <si>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</si>
  <si>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</si>
  <si>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</si>
  <si>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</si>
  <si>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</si>
  <si>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</si>
  <si>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</si>
  <si>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</si>
  <si>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</si>
  <si>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</si>
  <si>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</si>
  <si>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</si>
  <si>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</si>
  <si>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</si>
  <si>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</si>
  <si>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</si>
  <si>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</si>
  <si>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</si>
  <si>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</si>
  <si>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</si>
  <si>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</si>
  <si>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</si>
  <si>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</si>
  <si>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</si>
  <si>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</si>
  <si>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</si>
  <si>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</si>
  <si>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</si>
  <si>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</si>
  <si>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</si>
  <si>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</si>
  <si>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</si>
  <si>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</si>
  <si>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</si>
  <si>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</si>
  <si>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</si>
  <si>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</si>
  <si>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</si>
  <si>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</si>
  <si>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</si>
  <si>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</si>
  <si>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</si>
  <si>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</si>
  <si>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</si>
  <si>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</si>
  <si>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</si>
  <si>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</si>
  <si>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</si>
  <si>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</si>
  <si>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</si>
  <si>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</si>
  <si>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</si>
  <si>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</si>
  <si>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</si>
  <si>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</si>
  <si>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</si>
  <si>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</si>
  <si>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</si>
  <si>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</si>
  <si>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</si>
  <si>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</si>
  <si>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</si>
  <si>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</si>
  <si>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</si>
  <si>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</si>
  <si>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</si>
  <si>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</si>
  <si>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</si>
  <si>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</si>
  <si>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</si>
  <si>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</si>
  <si>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</si>
  <si>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</si>
  <si>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</si>
  <si>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</si>
  <si>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</si>
  <si>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</si>
  <si>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</si>
  <si>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</si>
  <si>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</si>
  <si>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</si>
  <si>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</si>
  <si>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</si>
  <si>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</si>
  <si>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</si>
  <si>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</si>
  <si>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</si>
  <si>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</si>
  <si>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</si>
  <si>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</si>
  <si>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</si>
  <si>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</si>
  <si>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</si>
  <si>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</si>
  <si>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</si>
  <si>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</si>
  <si>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</si>
  <si>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</si>
  <si>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</si>
  <si>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</si>
  <si>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</si>
  <si>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</si>
  <si>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</si>
  <si>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</si>
  <si>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</si>
  <si>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</si>
  <si>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</si>
  <si>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</si>
  <si>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</si>
  <si>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</si>
  <si>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</si>
  <si>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</si>
  <si>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</si>
  <si>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</si>
  <si>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</si>
  <si>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</si>
  <si>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</si>
  <si>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</si>
  <si>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</si>
  <si>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</si>
  <si>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</si>
  <si>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</si>
  <si>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</si>
  <si>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</si>
  <si>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</si>
  <si>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</si>
  <si>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</si>
  <si>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</si>
  <si>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</si>
  <si>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</si>
  <si>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</si>
  <si>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</si>
  <si>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</si>
  <si>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</si>
  <si>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</si>
  <si>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</si>
  <si>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</si>
  <si>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</si>
  <si>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</si>
  <si>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</si>
  <si>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</si>
  <si>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</si>
  <si>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</si>
  <si>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</si>
  <si>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</si>
  <si>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</si>
  <si>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</si>
  <si>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</si>
  <si>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</si>
  <si>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</si>
  <si>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</si>
  <si>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</si>
  <si>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</si>
  <si>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</si>
  <si>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</si>
  <si>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</si>
  <si>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</si>
  <si>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</si>
  <si>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</si>
  <si>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</si>
  <si>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</si>
  <si>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</si>
  <si>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</si>
  <si>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</si>
  <si>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</si>
  <si>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</si>
  <si>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</si>
  <si>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</si>
  <si>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</si>
  <si>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</si>
  <si>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</si>
  <si>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</si>
  <si>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</si>
  <si>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</si>
  <si>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</si>
  <si>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</si>
  <si>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</si>
  <si>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</si>
  <si>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</si>
  <si>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</si>
  <si>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</si>
  <si>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</si>
  <si>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</si>
  <si>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</si>
  <si>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</si>
  <si>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</si>
  <si>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</si>
  <si>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</si>
  <si>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</si>
  <si>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</si>
  <si>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</si>
  <si>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</si>
  <si>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</si>
  <si>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</si>
  <si>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</si>
  <si>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</si>
  <si>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</si>
  <si>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</si>
  <si>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</si>
  <si>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</si>
  <si>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</si>
  <si>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</si>
  <si>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</si>
  <si>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</si>
  <si>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</si>
  <si>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</si>
  <si>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</si>
  <si>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</si>
  <si>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</si>
  <si>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</si>
  <si>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</si>
  <si>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</si>
  <si>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</si>
  <si>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</si>
  <si>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</si>
  <si>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</si>
  <si>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</si>
  <si>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</si>
  <si>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</si>
  <si>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</si>
  <si>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</si>
  <si>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</si>
  <si>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</si>
  <si>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</si>
  <si>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</si>
  <si>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</si>
  <si>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</si>
  <si>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</si>
  <si>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</si>
  <si>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</si>
  <si>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</si>
  <si>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</si>
  <si>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</si>
  <si>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</si>
  <si>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</si>
  <si>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</si>
  <si>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</si>
  <si>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</si>
  <si>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</si>
  <si>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</si>
  <si>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</si>
  <si>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</si>
  <si>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</si>
  <si>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</si>
  <si>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</si>
  <si>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</si>
  <si>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</si>
  <si>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</si>
  <si>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</si>
  <si>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</si>
  <si>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</si>
  <si>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</si>
  <si>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</si>
  <si>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</si>
  <si>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</si>
  <si>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</si>
  <si>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</si>
  <si>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</si>
  <si>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</si>
  <si>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</si>
  <si>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</si>
  <si>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</si>
  <si>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</si>
  <si>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</si>
  <si>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</si>
  <si>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</si>
  <si>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</si>
  <si>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</si>
  <si>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</si>
  <si>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</si>
  <si>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</si>
  <si>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</si>
  <si>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</si>
  <si>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</si>
  <si>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</si>
  <si>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</si>
  <si>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</si>
  <si>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</si>
  <si>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</si>
  <si>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</si>
  <si>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</si>
  <si>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</si>
  <si>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</si>
  <si>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</si>
  <si>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</si>
  <si>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</si>
  <si>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</si>
  <si>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</si>
  <si>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</si>
  <si>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</si>
  <si>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</si>
  <si>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</si>
  <si>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</si>
  <si>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</si>
  <si>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</si>
  <si>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</si>
  <si>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</si>
  <si>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</si>
  <si>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</si>
  <si>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</si>
  <si>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</si>
  <si>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</si>
  <si>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</si>
  <si>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</si>
  <si>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</si>
  <si>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</si>
  <si>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</si>
  <si>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</si>
  <si>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</si>
  <si>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</si>
  <si>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</si>
  <si>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</si>
  <si>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</si>
  <si>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</si>
  <si>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</si>
  <si>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</si>
  <si>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</si>
  <si>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</si>
  <si>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</si>
  <si>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</si>
  <si>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</si>
  <si>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</si>
  <si>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</si>
  <si>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</si>
  <si>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</si>
  <si>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</si>
  <si>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</si>
  <si>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</si>
  <si>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</si>
  <si>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</si>
  <si>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</si>
  <si>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</si>
  <si>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</si>
  <si>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</si>
  <si>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</si>
  <si>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</si>
  <si>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</si>
  <si>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</si>
  <si>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</si>
  <si>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</si>
  <si>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</si>
  <si>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</si>
  <si>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</si>
  <si>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</si>
  <si>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</si>
  <si>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</si>
  <si>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</si>
  <si>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</si>
  <si>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</si>
  <si>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</si>
  <si>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</si>
  <si>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</si>
  <si>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</si>
  <si>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</si>
  <si>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</si>
  <si>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</si>
  <si>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</si>
  <si>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</si>
  <si>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</si>
  <si>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</si>
  <si>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</si>
  <si>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</si>
  <si>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</si>
  <si>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</si>
  <si>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</si>
  <si>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</si>
  <si>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</si>
  <si>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</si>
  <si>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</si>
  <si>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</si>
  <si>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</si>
  <si>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</si>
  <si>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</si>
  <si>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</si>
  <si>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</si>
  <si>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</si>
  <si>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</si>
  <si>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</si>
  <si>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</si>
  <si>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</si>
  <si>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</si>
  <si>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</si>
  <si>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</si>
  <si>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</si>
  <si>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</si>
  <si>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</si>
  <si>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</si>
  <si>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</si>
  <si>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</si>
  <si>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</si>
  <si>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</si>
  <si>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</si>
  <si>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</si>
  <si>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</si>
  <si>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</si>
  <si>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</si>
  <si>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</si>
  <si>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</si>
  <si>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</si>
  <si>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</si>
  <si>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</si>
  <si>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</si>
  <si>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</si>
  <si>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</si>
  <si>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</si>
  <si>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</si>
  <si>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</si>
  <si>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</si>
  <si>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</si>
  <si>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</si>
  <si>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</si>
  <si>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</si>
  <si>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</si>
  <si>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</si>
  <si>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</si>
  <si>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</si>
  <si>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</si>
  <si>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</si>
  <si>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</si>
  <si>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</si>
  <si>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</si>
  <si>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</si>
  <si>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</si>
  <si>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</si>
  <si>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</si>
  <si>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</si>
  <si>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</si>
  <si>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</si>
  <si>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</si>
  <si>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</si>
  <si>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</si>
  <si>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</si>
  <si>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</si>
  <si>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</si>
  <si>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</si>
  <si>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</si>
  <si>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</si>
  <si>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</si>
  <si>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</si>
  <si>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</si>
  <si>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</si>
  <si>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</si>
  <si>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</si>
  <si>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</si>
  <si>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</si>
  <si>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</si>
  <si>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</si>
  <si>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</si>
  <si>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</si>
  <si>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</si>
  <si>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</si>
  <si>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</si>
  <si>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</si>
  <si>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</si>
  <si>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</si>
  <si>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</si>
  <si>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</si>
  <si>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</si>
  <si>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</si>
  <si>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</si>
  <si>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</si>
  <si>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</si>
  <si>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</si>
  <si>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</si>
  <si>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</si>
  <si>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</si>
  <si>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</si>
  <si>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</si>
  <si>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</si>
  <si>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</si>
  <si>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</si>
  <si>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</si>
  <si>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</si>
  <si>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</si>
  <si>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</si>
  <si>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</si>
  <si>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</si>
  <si>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</si>
  <si>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</si>
  <si>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</si>
  <si>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</si>
  <si>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</si>
  <si>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</si>
  <si>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</si>
  <si>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</si>
  <si>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</si>
  <si>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</si>
  <si>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</si>
  <si>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</si>
  <si>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</si>
  <si>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</si>
  <si>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</si>
  <si>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</si>
  <si>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</si>
  <si>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</si>
  <si>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</si>
  <si>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</si>
  <si>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</si>
  <si>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</si>
  <si>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</si>
  <si>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</si>
  <si>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</si>
  <si>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</si>
  <si>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</si>
  <si>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</si>
  <si>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</si>
  <si>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</si>
  <si>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</si>
  <si>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</si>
  <si>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</si>
  <si>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</si>
  <si>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</si>
  <si>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</si>
  <si>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</si>
  <si>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</si>
  <si>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</si>
  <si>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</si>
  <si>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</si>
  <si>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</si>
  <si>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</si>
  <si>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</si>
  <si>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</si>
  <si>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</si>
  <si>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</si>
  <si>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</si>
  <si>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</si>
  <si>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</si>
  <si>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</si>
  <si>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</si>
  <si>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</si>
  <si>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</si>
  <si>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</si>
  <si>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</si>
  <si>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</si>
  <si>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</si>
  <si>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</si>
  <si>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</si>
  <si>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</si>
  <si>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</si>
  <si>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</si>
  <si>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</si>
  <si>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</si>
  <si>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</si>
  <si>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</si>
  <si>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</si>
  <si>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</si>
  <si>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</si>
  <si>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</si>
  <si>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</si>
  <si>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</si>
  <si>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</si>
  <si>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</si>
  <si>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</si>
  <si>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</si>
  <si>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</si>
  <si>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</si>
  <si>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</si>
  <si>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</si>
  <si>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</si>
  <si>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</si>
  <si>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</si>
  <si>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</si>
  <si>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</si>
  <si>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</si>
  <si>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</si>
  <si>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</si>
  <si>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</si>
  <si>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</si>
  <si>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</si>
  <si>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</si>
  <si>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</si>
  <si>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</si>
  <si>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</si>
  <si>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</si>
  <si>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</si>
  <si>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</si>
  <si>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</si>
  <si>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</si>
  <si>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</si>
  <si>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</si>
  <si>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</si>
  <si>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</si>
  <si>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</si>
  <si>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</si>
  <si>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</si>
  <si>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</si>
  <si>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</si>
  <si>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</si>
  <si>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</si>
  <si>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</si>
  <si>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</si>
  <si>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</si>
  <si>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</si>
  <si>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</si>
  <si>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</si>
  <si>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</si>
  <si>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</si>
  <si>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</si>
  <si>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</si>
  <si>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</si>
  <si>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</si>
  <si>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</si>
  <si>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</si>
  <si>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</si>
  <si>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</si>
  <si>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</si>
  <si>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</si>
  <si>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</si>
  <si>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</si>
  <si>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</si>
  <si>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</si>
  <si>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</si>
  <si>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</si>
  <si>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</si>
  <si>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</si>
  <si>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</si>
  <si>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</si>
  <si>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</si>
  <si>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</si>
  <si>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</si>
  <si>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</si>
  <si>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</si>
  <si>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</si>
  <si>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</si>
  <si>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</si>
  <si>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</si>
  <si>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</si>
  <si>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</si>
  <si>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</si>
  <si>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</si>
  <si>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</si>
  <si>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</si>
  <si>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</si>
  <si>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</si>
  <si>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</si>
  <si>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</si>
  <si>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</si>
  <si>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</si>
  <si>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</si>
  <si>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</si>
  <si>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</si>
  <si>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</si>
  <si>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</si>
  <si>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</si>
  <si>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</si>
  <si>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</si>
  <si>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</si>
  <si>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</si>
  <si>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</si>
  <si>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</si>
  <si>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</si>
  <si>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</si>
  <si>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</si>
  <si>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</si>
  <si>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</si>
  <si>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</si>
  <si>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</si>
  <si>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</si>
  <si>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</si>
  <si>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</si>
  <si>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</si>
  <si>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</si>
  <si>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</si>
  <si>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</si>
  <si>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</si>
  <si>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</si>
  <si>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</si>
  <si>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</si>
  <si>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</si>
  <si>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</si>
  <si>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</si>
  <si>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</si>
  <si>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</si>
  <si>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</si>
  <si>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</si>
  <si>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</si>
  <si>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</si>
  <si>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</si>
  <si>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</si>
  <si>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</si>
  <si>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</si>
  <si>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</si>
  <si>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</si>
  <si>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</si>
  <si>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</si>
  <si>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</si>
  <si>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</si>
  <si>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</si>
  <si>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</si>
  <si>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</si>
  <si>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</si>
  <si>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</si>
  <si>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</si>
  <si>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</si>
  <si>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</si>
  <si>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</si>
  <si>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</si>
  <si>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</si>
  <si>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</si>
  <si>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</si>
  <si>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</si>
  <si>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</si>
  <si>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</si>
  <si>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</si>
  <si>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</si>
  <si>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</si>
  <si>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</si>
  <si>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</si>
  <si>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</si>
  <si>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</si>
  <si>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</si>
  <si>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</si>
  <si>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</si>
  <si>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</si>
  <si>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</si>
  <si>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</si>
  <si>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</si>
  <si>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</si>
  <si>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</si>
  <si>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</si>
  <si>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</si>
  <si>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</si>
  <si>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</si>
  <si>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</si>
  <si>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</si>
  <si>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</si>
  <si>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</si>
  <si>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</si>
  <si>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</si>
  <si>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</si>
  <si>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</si>
  <si>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</si>
  <si>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</si>
  <si>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</si>
  <si>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</si>
  <si>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</si>
  <si>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</si>
  <si>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</si>
  <si>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</si>
  <si>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</si>
  <si>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</si>
  <si>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</si>
  <si>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</si>
  <si>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</si>
  <si>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</si>
  <si>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</si>
  <si>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</si>
  <si>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</si>
  <si>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</si>
  <si>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</si>
  <si>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</si>
  <si>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</si>
  <si>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</si>
  <si>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</si>
  <si>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</si>
  <si>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</si>
  <si>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</si>
  <si>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</si>
  <si>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</si>
  <si>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</si>
  <si>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</si>
  <si>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</si>
  <si>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</si>
  <si>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</si>
  <si>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</si>
  <si>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</si>
  <si>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</si>
  <si>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</si>
  <si>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</si>
  <si>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</si>
  <si>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</si>
  <si>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</si>
  <si>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</si>
  <si>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</si>
  <si>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</si>
  <si>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</si>
  <si>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</si>
  <si>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</si>
  <si>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</si>
  <si>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</si>
  <si>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</si>
  <si>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</si>
  <si>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</si>
  <si>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</si>
  <si>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</si>
  <si>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</si>
  <si>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</si>
  <si>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</si>
  <si>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</si>
  <si>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</si>
  <si>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</si>
  <si>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</si>
  <si>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</si>
  <si>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</si>
  <si>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</si>
  <si>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</si>
  <si>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</si>
  <si>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</si>
  <si>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</si>
  <si>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</si>
  <si>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</si>
  <si>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</si>
  <si>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</si>
  <si>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</si>
  <si>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</si>
  <si>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</si>
  <si>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</si>
  <si>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</si>
  <si>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</si>
  <si>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</si>
  <si>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</si>
  <si>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</si>
  <si>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</si>
  <si>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</si>
  <si>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</si>
  <si>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</si>
  <si>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</si>
  <si>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</si>
  <si>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</si>
  <si>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</si>
  <si>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</si>
  <si>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</si>
  <si>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</si>
  <si>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</si>
  <si>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</si>
  <si>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</si>
  <si>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</si>
  <si>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</si>
  <si>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</si>
  <si>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</si>
  <si>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</si>
  <si>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</si>
  <si>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</si>
  <si>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</si>
  <si>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</si>
  <si>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</si>
  <si>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</si>
  <si>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</si>
  <si>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</si>
  <si>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</si>
  <si>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</si>
  <si>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</si>
  <si>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</si>
  <si>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</si>
  <si>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</si>
  <si>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</si>
  <si>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</si>
  <si>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</si>
  <si>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</si>
  <si>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</si>
  <si>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</si>
  <si>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</si>
  <si>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</si>
  <si>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</si>
  <si>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</si>
  <si>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</si>
  <si>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</si>
  <si>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</si>
  <si>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</si>
  <si>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</si>
  <si>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</si>
  <si>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</si>
  <si>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</si>
  <si>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</si>
  <si>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</si>
  <si>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</si>
  <si>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</si>
  <si>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</si>
  <si>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</si>
  <si>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</si>
  <si>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</si>
  <si>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</si>
  <si>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</si>
  <si>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</si>
  <si>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</si>
  <si>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</si>
  <si>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</si>
  <si>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</si>
  <si>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</si>
  <si>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</si>
  <si>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</si>
  <si>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</si>
  <si>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</si>
  <si>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</si>
  <si>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</si>
  <si>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</si>
  <si>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</si>
  <si>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</si>
  <si>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</si>
  <si>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</si>
  <si>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</si>
  <si>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</si>
  <si>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</si>
  <si>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</si>
  <si>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</si>
  <si>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</si>
  <si>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</si>
  <si>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</si>
  <si>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</si>
  <si>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</si>
  <si>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</si>
  <si>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</si>
  <si>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</si>
  <si>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</si>
  <si>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</si>
  <si>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</si>
  <si>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</si>
  <si>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</si>
  <si>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</si>
  <si>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</si>
  <si>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</si>
  <si>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</si>
  <si>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</si>
  <si>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</si>
  <si>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</si>
  <si>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</si>
  <si>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</si>
  <si>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</si>
  <si>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</si>
  <si>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</si>
  <si>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</si>
  <si>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</si>
  <si>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</si>
  <si>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</si>
  <si>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</si>
  <si>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</si>
  <si>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</si>
  <si>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</si>
  <si>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</si>
  <si>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</si>
  <si>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</si>
  <si>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</si>
  <si>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</si>
  <si>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</si>
  <si>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</si>
  <si>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</si>
  <si>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</si>
  <si>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</si>
  <si>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</si>
  <si>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</si>
  <si>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</si>
  <si>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</si>
  <si>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</si>
  <si>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</si>
  <si>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</si>
  <si>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</si>
  <si>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</si>
  <si>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</si>
  <si>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</si>
  <si>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</si>
  <si>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</si>
  <si>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</si>
  <si>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</si>
  <si>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</si>
  <si>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</si>
  <si>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</si>
  <si>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</si>
  <si>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</si>
  <si>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</si>
  <si>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</si>
  <si>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</si>
  <si>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</si>
  <si>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</si>
  <si>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</si>
  <si>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</si>
  <si>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</si>
  <si>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</si>
  <si>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</si>
  <si>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</si>
  <si>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</si>
  <si>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</si>
  <si>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</si>
  <si>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</si>
  <si>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</si>
  <si>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</si>
  <si>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</si>
  <si>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</si>
  <si>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</si>
  <si>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</si>
  <si>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</si>
  <si>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</si>
  <si>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</si>
  <si>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</si>
  <si>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</si>
  <si>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</si>
  <si>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</si>
  <si>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</si>
  <si>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</si>
  <si>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</si>
  <si>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</si>
  <si>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</si>
  <si>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</si>
  <si>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</si>
  <si>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</si>
  <si>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</si>
  <si>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</si>
  <si>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</si>
  <si>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</si>
  <si>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</si>
  <si>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</si>
  <si>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</si>
  <si>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</si>
  <si>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</si>
  <si>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</si>
  <si>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</si>
  <si>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</si>
  <si>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</si>
  <si>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</si>
  <si>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</si>
  <si>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</si>
  <si>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</si>
  <si>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</si>
  <si>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</si>
  <si>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</si>
  <si>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</si>
  <si>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</si>
  <si>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</si>
  <si>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</si>
  <si>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</si>
  <si>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</si>
  <si>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</si>
  <si>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</si>
  <si>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</si>
  <si>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</si>
  <si>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</si>
  <si>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</si>
  <si>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</si>
  <si>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</si>
  <si>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</si>
  <si>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</si>
  <si>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</si>
  <si>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</si>
  <si>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</si>
  <si>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</si>
  <si>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</si>
  <si>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</si>
  <si>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</si>
  <si>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</si>
  <si>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</si>
  <si>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</si>
  <si>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</si>
  <si>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</si>
  <si>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</si>
  <si>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</si>
  <si>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</si>
  <si>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</si>
  <si>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</si>
  <si>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</si>
  <si>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</si>
  <si>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</si>
  <si>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</si>
  <si>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</si>
  <si>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</si>
  <si>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</si>
  <si>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</si>
  <si>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</si>
  <si>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</si>
  <si>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</si>
  <si>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</si>
  <si>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</si>
  <si>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</si>
  <si>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</si>
  <si>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</si>
  <si>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</si>
  <si>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</si>
  <si>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</si>
  <si>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</si>
  <si>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</si>
  <si>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</si>
  <si>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</si>
  <si>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</si>
  <si>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</si>
  <si>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</si>
  <si>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</si>
  <si>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</si>
  <si>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</si>
  <si>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</si>
  <si>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</si>
  <si>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</si>
  <si>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</si>
  <si>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</si>
  <si>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</si>
  <si>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</si>
  <si>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</si>
  <si>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</si>
  <si>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</si>
  <si>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</si>
  <si>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</si>
  <si>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</si>
  <si>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</si>
  <si>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</si>
  <si>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</si>
  <si>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</si>
  <si>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</si>
  <si>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</si>
  <si>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</si>
  <si>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</si>
  <si>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</si>
  <si>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</si>
  <si>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</si>
  <si>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</si>
  <si>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</si>
  <si>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</si>
  <si>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</si>
  <si>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</si>
  <si>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</si>
  <si>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</si>
  <si>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</si>
  <si>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</si>
  <si>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</si>
  <si>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</si>
  <si>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</si>
  <si>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</si>
  <si>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</si>
  <si>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</si>
  <si>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</si>
  <si>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</si>
  <si>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</si>
  <si>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</si>
  <si>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</si>
  <si>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</si>
  <si>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</si>
  <si>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</si>
  <si>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</si>
  <si>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</si>
  <si>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</si>
  <si>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</si>
  <si>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</si>
  <si>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</si>
  <si>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</si>
  <si>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</si>
  <si>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</si>
  <si>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</si>
  <si>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</si>
  <si>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</si>
  <si>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</si>
  <si>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</si>
  <si>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</si>
  <si>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</si>
  <si>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</si>
  <si>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</si>
  <si>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</si>
  <si>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</si>
  <si>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</si>
  <si>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</si>
  <si>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</si>
  <si>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</si>
  <si>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</si>
  <si>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</si>
  <si>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</si>
  <si>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</si>
  <si>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</si>
  <si>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</si>
  <si>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</si>
  <si>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</si>
  <si>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</si>
  <si>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</si>
  <si>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</si>
  <si>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</si>
  <si>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</si>
  <si>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</si>
  <si>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</si>
  <si>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</si>
  <si>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</si>
  <si>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</si>
  <si>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</si>
  <si>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</si>
  <si>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</si>
  <si>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</si>
  <si>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</si>
  <si>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</si>
  <si>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</si>
  <si>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</si>
  <si>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</si>
  <si>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</si>
  <si>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</si>
  <si>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</si>
  <si>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</si>
  <si>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</si>
  <si>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</si>
  <si>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</si>
  <si>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</si>
  <si>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</si>
  <si>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</si>
  <si>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</si>
  <si>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</si>
  <si>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</si>
  <si>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</si>
  <si>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</si>
  <si>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</si>
  <si>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</si>
  <si>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</si>
  <si>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</si>
  <si>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</si>
  <si>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</si>
  <si>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</si>
  <si>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</si>
  <si>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</si>
  <si>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</si>
  <si>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</si>
  <si>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</si>
  <si>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</si>
  <si>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</si>
  <si>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</si>
  <si>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</si>
  <si>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</si>
  <si>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</si>
  <si>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</si>
  <si>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</si>
  <si>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</si>
  <si>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</si>
  <si>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</si>
  <si>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</si>
  <si>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</si>
  <si>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</si>
  <si>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</si>
  <si>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</si>
  <si>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</si>
  <si>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</si>
  <si>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</si>
  <si>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</si>
  <si>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</si>
  <si>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</si>
  <si>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</si>
  <si>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</si>
  <si>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</si>
  <si>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</si>
  <si>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</si>
  <si>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</si>
  <si>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</si>
  <si>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</si>
  <si>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</si>
  <si>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</si>
  <si>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</si>
  <si>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</si>
  <si>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</si>
  <si>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</si>
  <si>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</si>
  <si>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</si>
  <si>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</si>
  <si>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</si>
  <si>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</si>
  <si>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</si>
  <si>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</si>
  <si>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</si>
  <si>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</si>
  <si>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</si>
  <si>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</si>
  <si>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</si>
  <si>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</si>
  <si>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</si>
  <si>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</si>
  <si>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</si>
  <si>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</si>
  <si>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</si>
  <si>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</si>
  <si>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</si>
  <si>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</si>
  <si>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</si>
  <si>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</si>
  <si>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</si>
  <si>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</si>
  <si>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</si>
  <si>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</si>
  <si>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</si>
  <si>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</si>
  <si>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</si>
  <si>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</si>
  <si>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</si>
  <si>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</si>
  <si>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</si>
  <si>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</si>
  <si>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</si>
  <si>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</si>
  <si>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</si>
  <si>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</si>
  <si>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</si>
  <si>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</si>
  <si>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</si>
  <si>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</si>
  <si>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</si>
  <si>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</si>
  <si>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</si>
  <si>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</si>
  <si>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</si>
  <si>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</si>
  <si>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</si>
  <si>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</si>
  <si>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</si>
  <si>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</si>
  <si>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</si>
  <si>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</si>
  <si>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</si>
  <si>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</si>
  <si>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</si>
  <si>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</si>
  <si>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</si>
  <si>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</si>
  <si>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</si>
  <si>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</si>
  <si>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</si>
  <si>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</si>
  <si>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</si>
  <si>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</si>
  <si>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</si>
  <si>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</si>
  <si>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</si>
  <si>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</si>
  <si>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</si>
  <si>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</si>
  <si>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</si>
  <si>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</si>
  <si>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</si>
  <si>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</si>
  <si>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</si>
  <si>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</si>
  <si>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</si>
  <si>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</si>
  <si>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</si>
  <si>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</si>
  <si>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</si>
  <si>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</si>
  <si>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</si>
  <si>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</si>
  <si>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</si>
  <si>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</si>
  <si>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</si>
  <si>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</si>
  <si>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</si>
  <si>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</si>
  <si>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</si>
  <si>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</si>
  <si>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</si>
  <si>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</si>
  <si>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</si>
  <si>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</si>
  <si>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</si>
  <si>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</si>
  <si>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</si>
  <si>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</si>
  <si>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</si>
  <si>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</si>
  <si>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</si>
  <si>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</si>
  <si>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</si>
  <si>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</si>
  <si>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</si>
  <si>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</si>
  <si>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</si>
  <si>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</si>
  <si>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</si>
  <si>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</si>
  <si>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</si>
  <si>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</si>
  <si>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</si>
  <si>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</si>
  <si>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</si>
  <si>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</si>
  <si>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</si>
  <si>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</si>
  <si>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</si>
  <si>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</si>
  <si>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</si>
  <si>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</si>
  <si>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</si>
  <si>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</si>
  <si>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</si>
  <si>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</si>
  <si>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</si>
  <si>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</si>
  <si>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</si>
  <si>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</si>
  <si>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</si>
  <si>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</si>
  <si>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</si>
  <si>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</si>
  <si>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</si>
  <si>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</si>
  <si>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</si>
  <si>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</si>
  <si>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</si>
  <si>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</si>
  <si>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</si>
  <si>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</si>
  <si>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</si>
  <si>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</si>
  <si>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</si>
  <si>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</si>
  <si>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</si>
  <si>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</si>
  <si>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</si>
  <si>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</si>
  <si>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</si>
  <si>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</si>
  <si>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</si>
  <si>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</si>
  <si>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</si>
  <si>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</si>
  <si>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</si>
  <si>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</si>
  <si>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</si>
  <si>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</si>
  <si>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</si>
  <si>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</si>
  <si>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</si>
  <si>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</si>
  <si>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</si>
  <si>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</si>
  <si>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</si>
  <si>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</si>
  <si>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</si>
  <si>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</si>
  <si>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</si>
  <si>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</si>
  <si>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</si>
  <si>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</si>
  <si>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</si>
  <si>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</si>
  <si>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</si>
  <si>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</si>
  <si>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</si>
  <si>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</si>
  <si>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</si>
  <si>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</si>
  <si>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</si>
  <si>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</si>
  <si>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</si>
  <si>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</si>
  <si>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</si>
  <si>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</si>
  <si>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</si>
  <si>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</si>
  <si>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</si>
  <si>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</si>
  <si>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</si>
  <si>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</si>
  <si>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</si>
  <si>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</si>
  <si>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</si>
  <si>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</si>
  <si>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</si>
  <si>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</si>
  <si>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</si>
  <si>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</si>
  <si>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</si>
  <si>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</si>
  <si>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</si>
  <si>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</si>
  <si>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</si>
  <si>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</si>
  <si>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</si>
  <si>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</si>
  <si>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</si>
  <si>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</si>
  <si>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</si>
  <si>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</si>
  <si>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</si>
  <si>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</si>
  <si>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</si>
  <si>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</si>
  <si>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</si>
  <si>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</si>
  <si>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</si>
  <si>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</si>
  <si>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</si>
  <si>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</si>
  <si>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</si>
  <si>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</si>
  <si>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</si>
  <si>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</si>
  <si>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</si>
  <si>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</si>
  <si>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</si>
  <si>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</si>
  <si>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</si>
  <si>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</si>
  <si>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</si>
  <si>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</si>
  <si>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</si>
  <si>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</si>
  <si>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</si>
  <si>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</si>
  <si>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</si>
  <si>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</si>
  <si>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</si>
  <si>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</si>
  <si>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</si>
  <si>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</si>
  <si>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</si>
  <si>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</si>
  <si>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</si>
  <si>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</si>
  <si>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</si>
  <si>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</si>
  <si>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</si>
  <si>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</si>
  <si>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</si>
  <si>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</si>
  <si>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</si>
  <si>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</si>
  <si>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</si>
  <si>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</si>
  <si>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</si>
  <si>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</si>
  <si>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</si>
  <si>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</si>
  <si>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</si>
  <si>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</si>
  <si>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</si>
  <si>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</si>
  <si>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</si>
  <si>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</si>
  <si>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</si>
  <si>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</si>
  <si>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</si>
  <si>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</si>
  <si>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</si>
  <si>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</si>
  <si>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</si>
  <si>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</si>
  <si>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</si>
  <si>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</si>
  <si>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</si>
  <si>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</si>
  <si>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</si>
  <si>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</si>
  <si>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</si>
  <si>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</si>
  <si>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</si>
  <si>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</si>
  <si>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</si>
  <si>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</si>
  <si>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</si>
  <si>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</si>
  <si>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</si>
  <si>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</si>
  <si>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</si>
  <si>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</si>
  <si>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</si>
  <si>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</si>
  <si>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</si>
  <si>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</si>
  <si>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</si>
  <si>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</si>
  <si>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</si>
  <si>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</si>
  <si>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</si>
  <si>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</si>
  <si>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</si>
  <si>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</si>
  <si>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</si>
  <si>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</si>
  <si>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</si>
  <si>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</si>
  <si>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</si>
  <si>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</si>
  <si>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</si>
  <si>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</si>
  <si>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</si>
  <si>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</si>
  <si>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</si>
  <si>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</si>
  <si>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</si>
  <si>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</si>
  <si>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</si>
  <si>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</si>
  <si>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</si>
  <si>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</si>
  <si>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</si>
  <si>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</si>
  <si>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</si>
  <si>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</si>
  <si>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</si>
  <si>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</si>
  <si>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</si>
  <si>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</si>
  <si>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</si>
  <si>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</si>
  <si>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</si>
  <si>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</si>
  <si>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</si>
  <si>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</si>
  <si>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</si>
  <si>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</si>
  <si>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</si>
  <si>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</si>
  <si>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</si>
  <si>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</si>
  <si>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</si>
  <si>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</si>
  <si>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</si>
  <si>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</si>
  <si>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</si>
  <si>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</si>
  <si>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</si>
  <si>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</si>
  <si>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</si>
  <si>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</si>
  <si>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</si>
  <si>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</si>
  <si>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</si>
  <si>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</si>
  <si>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</si>
  <si>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</si>
  <si>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</si>
  <si>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</si>
  <si>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</si>
  <si>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</si>
  <si>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</si>
  <si>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</si>
  <si>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</si>
  <si>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</si>
  <si>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</si>
  <si>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</si>
  <si>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</si>
  <si>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</si>
  <si>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</si>
  <si>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</si>
  <si>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</si>
  <si>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</si>
  <si>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</si>
  <si>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</si>
  <si>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</si>
  <si>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</si>
  <si>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</si>
  <si>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</si>
  <si>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</si>
  <si>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</si>
  <si>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</si>
  <si>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</si>
  <si>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</si>
  <si>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</si>
  <si>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</si>
  <si>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</si>
  <si>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</si>
  <si>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</si>
  <si>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</si>
  <si>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</si>
  <si>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</si>
  <si>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</si>
  <si>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</si>
  <si>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</si>
  <si>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</si>
  <si>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</si>
  <si>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</si>
  <si>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</si>
  <si>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</si>
  <si>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</si>
  <si>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</si>
  <si>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</si>
  <si>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</si>
  <si>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</si>
  <si>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</si>
  <si>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</si>
  <si>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</si>
  <si>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</si>
  <si>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</si>
  <si>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</si>
  <si>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</si>
  <si>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</si>
  <si>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</si>
  <si>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</si>
  <si>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</si>
  <si>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</si>
  <si>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</si>
  <si>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</si>
  <si>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</si>
  <si>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</si>
  <si>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</si>
  <si>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</si>
  <si>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</si>
  <si>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</si>
  <si>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</si>
  <si>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</si>
  <si>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</si>
  <si>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</si>
  <si>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</si>
  <si>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</si>
  <si>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</si>
  <si>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</si>
  <si>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</si>
  <si>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</si>
  <si>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</si>
  <si>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</si>
  <si>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</si>
  <si>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</si>
  <si>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</si>
  <si>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</si>
  <si>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</si>
  <si>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</si>
  <si>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</si>
  <si>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</si>
  <si>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</si>
  <si>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</si>
  <si>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</si>
  <si>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</si>
  <si>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</si>
  <si>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</si>
  <si>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</si>
  <si>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</si>
  <si>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</si>
  <si>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</si>
  <si>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</si>
  <si>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</si>
  <si>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</si>
  <si>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</si>
  <si>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</si>
  <si>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</si>
  <si>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</si>
  <si>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</si>
  <si>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</si>
  <si>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</si>
  <si>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</si>
  <si>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</si>
  <si>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</si>
  <si>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</si>
  <si>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</si>
  <si>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</si>
  <si>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</si>
  <si>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</si>
  <si>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</si>
  <si>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</si>
  <si>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</si>
  <si>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</si>
  <si>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</si>
  <si>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</si>
  <si>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</si>
  <si>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</si>
  <si>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</si>
  <si>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</si>
  <si>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</si>
  <si>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</si>
  <si>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</si>
  <si>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</si>
  <si>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</si>
  <si>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</si>
  <si>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</si>
  <si>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</si>
  <si>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</si>
  <si>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</si>
  <si>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</si>
  <si>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</si>
  <si>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</si>
  <si>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</si>
  <si>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</si>
  <si>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</si>
  <si>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</si>
  <si>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</si>
  <si>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</si>
  <si>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</si>
  <si>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</si>
  <si>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</si>
  <si>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</si>
  <si>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</si>
  <si>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</si>
  <si>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</si>
  <si>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</si>
  <si>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</si>
  <si>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</si>
  <si>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</si>
  <si>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</si>
  <si>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</si>
  <si>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</si>
  <si>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</si>
  <si>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</si>
  <si>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</si>
  <si>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</si>
  <si>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</si>
  <si>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</si>
  <si>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</si>
  <si>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</si>
  <si>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</si>
  <si>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</si>
  <si>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</si>
  <si>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</si>
  <si>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</si>
  <si>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</si>
  <si>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</si>
  <si>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</si>
  <si>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</si>
  <si>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</si>
  <si>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</si>
  <si>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</si>
  <si>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</si>
  <si>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</si>
  <si>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</si>
  <si>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</si>
  <si>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</si>
  <si>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</si>
  <si>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</si>
  <si>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</si>
  <si>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</si>
  <si>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</si>
  <si>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</si>
  <si>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</si>
  <si>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</si>
  <si>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</si>
  <si>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</si>
  <si>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</si>
  <si>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</si>
  <si>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</si>
  <si>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</si>
  <si>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</si>
  <si>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</si>
  <si>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</si>
  <si>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</si>
  <si>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</si>
  <si>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</si>
  <si>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</si>
  <si>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</si>
  <si>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</si>
  <si>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</si>
  <si>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</si>
  <si>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</si>
  <si>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</si>
  <si>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</si>
  <si>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</si>
  <si>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</si>
  <si>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</si>
  <si>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</si>
  <si>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</si>
  <si>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</si>
  <si>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</si>
  <si>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</si>
  <si>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</si>
  <si>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</si>
  <si>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</si>
  <si>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</si>
  <si>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</si>
  <si>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</si>
  <si>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</si>
  <si>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</si>
  <si>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</si>
  <si>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</si>
  <si>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</si>
  <si>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</si>
  <si>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</si>
  <si>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</si>
  <si>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</si>
  <si>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</si>
  <si>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</si>
  <si>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</si>
  <si>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</si>
  <si>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</si>
  <si>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</si>
  <si>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</si>
  <si>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</si>
  <si>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</si>
  <si>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</si>
  <si>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</si>
  <si>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</si>
  <si>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</si>
  <si>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</si>
  <si>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</si>
  <si>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</si>
  <si>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</si>
  <si>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</si>
  <si>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</si>
  <si>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</si>
  <si>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</si>
  <si>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</si>
  <si>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</si>
  <si>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</si>
  <si>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</si>
  <si>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</si>
  <si>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</si>
  <si>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</si>
  <si>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</si>
  <si>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</si>
  <si>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</si>
  <si>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</si>
  <si>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</si>
  <si>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</si>
  <si>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</si>
  <si>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</si>
  <si>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</si>
  <si>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</si>
  <si>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</si>
  <si>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</si>
  <si>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</si>
  <si>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</si>
  <si>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</si>
  <si>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</si>
  <si>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</si>
  <si>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</si>
  <si>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</si>
  <si>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</si>
  <si>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</si>
  <si>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</si>
  <si>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</si>
  <si>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</si>
  <si>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</si>
  <si>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</si>
  <si>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</si>
  <si>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</si>
  <si>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</si>
  <si>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</si>
  <si>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</si>
  <si>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</si>
  <si>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</si>
  <si>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</si>
  <si>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</si>
  <si>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</si>
  <si>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</si>
  <si>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</si>
  <si>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</si>
  <si>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</si>
  <si>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</si>
  <si>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</si>
  <si>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</si>
  <si>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</si>
  <si>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</si>
  <si>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</si>
  <si>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</si>
  <si>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</si>
  <si>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</si>
  <si>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</si>
  <si>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</si>
  <si>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</si>
  <si>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</si>
  <si>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</si>
  <si>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</si>
  <si>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</si>
  <si>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</si>
  <si>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</si>
  <si>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</si>
  <si>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</si>
  <si>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</si>
  <si>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</si>
  <si>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</si>
  <si>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</si>
  <si>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</si>
  <si>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</si>
  <si>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</si>
  <si>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</si>
  <si>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</si>
  <si>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</si>
  <si>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</si>
  <si>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</si>
  <si>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</si>
  <si>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</si>
  <si>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</si>
  <si>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</si>
  <si>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</si>
  <si>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</si>
  <si>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</si>
  <si>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</si>
  <si>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</si>
  <si>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</si>
  <si>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</si>
  <si>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</si>
  <si>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</si>
  <si>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</si>
  <si>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</si>
  <si>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</si>
  <si>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</si>
  <si>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</si>
  <si>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</si>
  <si>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</si>
  <si>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</si>
  <si>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</si>
  <si>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</si>
  <si>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</si>
  <si>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</si>
  <si>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</si>
  <si>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</si>
  <si>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</si>
  <si>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</si>
  <si>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</si>
  <si>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</si>
  <si>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</si>
  <si>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</si>
  <si>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</si>
  <si>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</si>
  <si>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</si>
  <si>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</si>
  <si>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</si>
  <si>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</si>
  <si>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</si>
  <si>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</si>
  <si>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</si>
  <si>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</si>
  <si>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</si>
  <si>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</si>
  <si>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</si>
  <si>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</si>
  <si>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</si>
  <si>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</si>
  <si>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</si>
  <si>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</si>
  <si>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</si>
  <si>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</si>
  <si>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</si>
  <si>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</si>
  <si>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</si>
  <si>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</si>
  <si>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</si>
  <si>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</si>
  <si>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</si>
  <si>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</si>
  <si>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</si>
  <si>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</si>
  <si>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</si>
  <si>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</si>
  <si>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</si>
  <si>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</si>
  <si>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</si>
  <si>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</si>
  <si>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</si>
  <si>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</si>
  <si>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</si>
  <si>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</si>
  <si>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</si>
  <si>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</si>
  <si>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</si>
  <si>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</si>
  <si>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</si>
  <si>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</si>
  <si>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</si>
  <si>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</si>
  <si>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</si>
  <si>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</si>
  <si>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</si>
  <si>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</si>
  <si>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</si>
  <si>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</si>
  <si>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</si>
  <si>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</si>
  <si>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</si>
  <si>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</si>
  <si>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</si>
  <si>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</si>
  <si>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</si>
  <si>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</si>
  <si>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</si>
  <si>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</si>
  <si>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</si>
  <si>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</si>
  <si>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</si>
  <si>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</si>
  <si>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</si>
  <si>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</si>
  <si>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</si>
  <si>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</si>
  <si>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</si>
  <si>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</si>
  <si>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</si>
  <si>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</si>
  <si>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</si>
  <si>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</si>
  <si>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</si>
  <si>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</si>
  <si>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</si>
  <si>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</si>
  <si>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</si>
  <si>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</si>
  <si>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</si>
  <si>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</si>
  <si>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</si>
  <si>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</si>
  <si>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</si>
  <si>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</si>
  <si>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</si>
  <si>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</si>
  <si>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</si>
  <si>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</si>
  <si>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</si>
  <si>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</si>
  <si>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</si>
  <si>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</si>
  <si>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</si>
  <si>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</si>
  <si>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</si>
  <si>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</si>
  <si>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</si>
  <si>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</si>
  <si>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</si>
  <si>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</si>
  <si>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</si>
  <si>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</si>
  <si>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</si>
  <si>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</si>
  <si>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</si>
  <si>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</si>
  <si>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</si>
  <si>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</si>
  <si>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</si>
  <si>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</si>
  <si>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</si>
  <si>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</si>
  <si>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</si>
  <si>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</si>
  <si>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</si>
  <si>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</si>
  <si>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</si>
  <si>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</si>
  <si>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</si>
  <si>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</si>
  <si>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</si>
  <si>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</si>
  <si>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</si>
  <si>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</si>
  <si>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</si>
  <si>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</si>
  <si>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</si>
  <si>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</si>
  <si>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</si>
  <si>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</si>
  <si>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</si>
  <si>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</si>
  <si>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</si>
  <si>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</si>
  <si>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</si>
  <si>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</si>
  <si>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</si>
  <si>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</si>
  <si>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</si>
  <si>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</si>
  <si>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</si>
  <si>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</si>
  <si>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</si>
  <si>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</si>
  <si>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</si>
  <si>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</si>
  <si>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</si>
  <si>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</si>
  <si>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</si>
  <si>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</si>
  <si>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</si>
  <si>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</si>
  <si>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</si>
  <si>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</si>
  <si>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</si>
  <si>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</si>
  <si>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</si>
  <si>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</si>
  <si>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</si>
  <si>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</si>
  <si>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</si>
  <si>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</si>
  <si>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</si>
  <si>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</si>
  <si>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</si>
  <si>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</si>
  <si>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</si>
  <si>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</si>
  <si>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</si>
  <si>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</si>
  <si>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</si>
  <si>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</si>
  <si>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</si>
  <si>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</si>
  <si>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</si>
  <si>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</si>
  <si>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</si>
  <si>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</si>
  <si>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</si>
  <si>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</si>
  <si>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</si>
  <si>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</si>
  <si>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</si>
  <si>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</si>
  <si>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</si>
  <si>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</si>
  <si>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</si>
  <si>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</si>
  <si>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</si>
  <si>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</si>
  <si>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</si>
  <si>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</si>
  <si>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</si>
  <si>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</si>
  <si>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</si>
  <si>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</si>
  <si>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</si>
  <si>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</si>
  <si>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</si>
  <si>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</si>
  <si>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</si>
  <si>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</si>
  <si>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</si>
  <si>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</si>
  <si>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</si>
  <si>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</si>
  <si>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</si>
  <si>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</si>
  <si>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</si>
  <si>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</si>
  <si>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</si>
  <si>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</si>
  <si>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</si>
  <si>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</si>
  <si>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</si>
  <si>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</si>
  <si>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</si>
  <si>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</si>
  <si>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</si>
  <si>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</si>
  <si>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</si>
  <si>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</si>
  <si>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</si>
  <si>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</si>
  <si>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</si>
  <si>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</si>
  <si>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</si>
  <si>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</si>
  <si>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</si>
  <si>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</si>
  <si>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</si>
  <si>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</si>
  <si>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</si>
  <si>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</si>
  <si>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</si>
  <si>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</si>
  <si>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</si>
  <si>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</si>
  <si>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</si>
  <si>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</si>
  <si>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</si>
  <si>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</si>
  <si>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</si>
  <si>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</si>
  <si>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</si>
  <si>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</si>
  <si>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</si>
  <si>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</si>
  <si>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</si>
  <si>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</si>
  <si>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</si>
  <si>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</si>
  <si>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</si>
  <si>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</si>
  <si>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</si>
  <si>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</si>
  <si>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</si>
  <si>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</si>
  <si>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</si>
  <si>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</si>
  <si>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</si>
  <si>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</si>
  <si>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</si>
  <si>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</si>
  <si>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</si>
  <si>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</si>
  <si>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</si>
  <si>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</si>
  <si>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</si>
  <si>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</si>
  <si>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</si>
  <si>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</si>
  <si>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</si>
  <si>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</si>
  <si>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</si>
  <si>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</si>
  <si>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</si>
  <si>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</si>
  <si>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</si>
  <si>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</si>
  <si>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</si>
  <si>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</si>
  <si>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</si>
  <si>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</si>
  <si>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</si>
  <si>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</si>
  <si>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</si>
  <si>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</si>
  <si>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</si>
  <si>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</si>
  <si>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</si>
  <si>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</si>
  <si>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</si>
  <si>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</si>
  <si>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</si>
  <si>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</si>
  <si>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</si>
  <si>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</si>
  <si>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</si>
  <si>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</si>
  <si>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</si>
  <si>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</si>
  <si>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</si>
  <si>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</si>
  <si>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</si>
  <si>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</si>
  <si>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</si>
  <si>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</si>
  <si>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</si>
  <si>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</si>
  <si>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</si>
  <si>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</si>
  <si>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</si>
  <si>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</si>
  <si>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</si>
  <si>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</si>
  <si>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</si>
  <si>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</si>
  <si>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</si>
  <si>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</si>
  <si>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</si>
  <si>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</si>
  <si>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</si>
  <si>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</si>
  <si>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</si>
  <si>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</si>
  <si>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</si>
  <si>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</si>
  <si>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</si>
  <si>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</si>
  <si>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</si>
  <si>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</si>
  <si>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</si>
  <si>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</si>
  <si>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</si>
  <si>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</si>
  <si>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</si>
  <si>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</si>
  <si>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</si>
  <si>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</si>
  <si>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</si>
  <si>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</si>
  <si>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</si>
  <si>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</si>
  <si>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</si>
  <si>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</si>
  <si>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</si>
  <si>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</si>
  <si>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</si>
  <si>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</si>
  <si>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</si>
  <si>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</si>
  <si>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</si>
  <si>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</si>
  <si>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</si>
  <si>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</si>
  <si>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</si>
  <si>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</si>
  <si>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</si>
  <si>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</si>
  <si>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</si>
  <si>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</si>
  <si>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</si>
  <si>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</si>
  <si>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</si>
  <si>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</si>
  <si>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</si>
  <si>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</si>
  <si>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</si>
  <si>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</si>
  <si>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</si>
  <si>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</si>
  <si>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</si>
  <si>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</si>
  <si>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</si>
  <si>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</si>
  <si>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</si>
  <si>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</si>
  <si>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</si>
  <si>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</si>
  <si>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</si>
  <si>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</si>
  <si>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</si>
  <si>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</si>
  <si>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</si>
  <si>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</si>
  <si>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</si>
  <si>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</si>
  <si>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</si>
  <si>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</si>
  <si>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</si>
  <si>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</si>
  <si>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</si>
  <si>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</si>
  <si>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</si>
  <si>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</si>
  <si>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</si>
  <si>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</si>
  <si>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</si>
  <si>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</si>
  <si>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</si>
  <si>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</si>
  <si>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</si>
  <si>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</si>
  <si>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</si>
  <si>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</si>
  <si>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</si>
  <si>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</si>
  <si>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</si>
  <si>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</si>
  <si>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</si>
  <si>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</si>
  <si>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</si>
  <si>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</si>
  <si>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</si>
  <si>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</si>
  <si>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</si>
  <si>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</si>
  <si>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</si>
  <si>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</si>
  <si>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</si>
  <si>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</si>
  <si>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</si>
  <si>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</si>
  <si>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</si>
  <si>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</si>
  <si>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</si>
  <si>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</si>
  <si>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</si>
  <si>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</si>
  <si>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</si>
  <si>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</si>
  <si>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</si>
  <si>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</si>
  <si>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</si>
  <si>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</si>
  <si>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</si>
  <si>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</si>
  <si>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</si>
  <si>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</si>
  <si>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</si>
  <si>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</si>
  <si>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</si>
  <si>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</si>
  <si>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</si>
  <si>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</si>
  <si>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</si>
  <si>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</si>
  <si>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</si>
  <si>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</si>
  <si>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</si>
  <si>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</si>
  <si>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</si>
  <si>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</si>
  <si>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</si>
  <si>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</si>
  <si>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</si>
  <si>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</si>
  <si>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</si>
  <si>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</si>
  <si>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</si>
  <si>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</si>
  <si>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</si>
  <si>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</si>
  <si>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</si>
  <si>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</si>
  <si>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</si>
  <si>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</si>
  <si>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</si>
  <si>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</si>
  <si>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</si>
  <si>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</si>
  <si>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</si>
  <si>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</si>
  <si>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</si>
  <si>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</si>
  <si>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</si>
  <si>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</si>
  <si>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</si>
  <si>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</si>
  <si>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</si>
  <si>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</si>
  <si>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</si>
  <si>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</si>
  <si>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</si>
  <si>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</si>
  <si>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</si>
  <si>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</si>
  <si>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</si>
  <si>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</si>
  <si>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</si>
  <si>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</si>
  <si>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</si>
  <si>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</si>
  <si>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</si>
  <si>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</si>
  <si>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</si>
  <si>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</si>
  <si>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</si>
  <si>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</si>
  <si>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</si>
  <si>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</si>
  <si>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</si>
  <si>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</si>
  <si>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</si>
  <si>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</si>
  <si>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</si>
  <si>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</si>
  <si>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</si>
  <si>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</si>
  <si>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</si>
  <si>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</si>
  <si>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</si>
  <si>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</si>
  <si>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</si>
  <si>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</si>
  <si>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</si>
  <si>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</si>
  <si>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</si>
  <si>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</si>
  <si>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</si>
  <si>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</si>
  <si>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</si>
  <si>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</si>
  <si>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</si>
  <si>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</si>
  <si>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</si>
  <si>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</si>
  <si>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</si>
  <si>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</si>
  <si>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</si>
  <si>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</si>
  <si>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</si>
  <si>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</si>
  <si>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</si>
  <si>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</si>
  <si>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</si>
  <si>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</si>
  <si>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</si>
  <si>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</si>
  <si>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</si>
  <si>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</si>
  <si>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</si>
  <si>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</si>
  <si>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</si>
  <si>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</si>
  <si>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</si>
  <si>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</si>
  <si>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</si>
  <si>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</si>
  <si>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</si>
  <si>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</si>
  <si>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</si>
  <si>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</si>
  <si>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</si>
  <si>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</si>
  <si>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</si>
  <si>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</si>
  <si>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</si>
  <si>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</si>
  <si>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</si>
  <si>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</si>
  <si>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</si>
  <si>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</si>
  <si>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</si>
  <si>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</si>
  <si>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</si>
  <si>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</si>
  <si>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</si>
  <si>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</si>
  <si>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</si>
  <si>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</si>
  <si>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</si>
  <si>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</si>
  <si>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</si>
  <si>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</si>
  <si>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</si>
  <si>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</si>
  <si>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</si>
  <si>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</si>
  <si>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</si>
  <si>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</si>
  <si>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</si>
  <si>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</si>
  <si>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</si>
  <si>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</si>
  <si>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</si>
  <si>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</si>
  <si>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</si>
  <si>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</si>
  <si>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</si>
  <si>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</si>
  <si>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</si>
  <si>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</si>
  <si>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</si>
  <si>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</si>
  <si>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</si>
  <si>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</si>
  <si>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</si>
  <si>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</si>
  <si>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</si>
  <si>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</si>
  <si>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</si>
  <si>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</si>
  <si>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</si>
  <si>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</si>
  <si>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</si>
  <si>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</si>
  <si>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</si>
  <si>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</si>
  <si>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</si>
  <si>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</si>
  <si>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</si>
  <si>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</si>
  <si>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</si>
  <si>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</si>
  <si>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</si>
  <si>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</si>
  <si>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</si>
  <si>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</si>
  <si>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</si>
  <si>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</si>
  <si>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</si>
  <si>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</si>
  <si>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</si>
  <si>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</si>
  <si>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</si>
  <si>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</si>
  <si>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</si>
  <si>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</si>
  <si>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</si>
  <si>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</si>
  <si>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</si>
  <si>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</si>
  <si>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</si>
  <si>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</si>
  <si>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</si>
  <si>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</si>
  <si>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</si>
  <si>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</si>
  <si>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</si>
  <si>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</si>
  <si>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</si>
  <si>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</si>
  <si>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</si>
  <si>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</si>
  <si>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</si>
  <si>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</si>
  <si>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</si>
  <si>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</si>
  <si>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</si>
  <si>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</si>
  <si>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</si>
  <si>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</si>
  <si>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</si>
  <si>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</si>
  <si>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</si>
  <si>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</si>
  <si>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</si>
  <si>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</si>
  <si>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</si>
  <si>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</si>
  <si>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</si>
  <si>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</si>
  <si>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</si>
  <si>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</si>
  <si>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</si>
  <si>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</si>
  <si>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</si>
  <si>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</si>
  <si>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</si>
  <si>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</si>
  <si>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</si>
  <si>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</si>
  <si>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</si>
  <si>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</si>
  <si>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</si>
  <si>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</si>
  <si>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</si>
  <si>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</si>
  <si>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</si>
  <si>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</si>
  <si>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</si>
  <si>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</si>
  <si>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</si>
  <si>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</si>
  <si>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</si>
  <si>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</si>
  <si>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</si>
  <si>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</si>
  <si>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</si>
  <si>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</si>
  <si>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</si>
  <si>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</si>
  <si>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</si>
  <si>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</si>
  <si>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</si>
  <si>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</si>
  <si>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</si>
  <si>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</si>
  <si>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</si>
  <si>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</si>
  <si>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</si>
  <si>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</si>
  <si>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</si>
  <si>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</si>
  <si>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</si>
  <si>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</si>
  <si>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</si>
  <si>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</si>
  <si>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</si>
  <si>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</si>
  <si>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</si>
  <si>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</si>
  <si>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</si>
  <si>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</si>
  <si>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</si>
  <si>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</si>
  <si>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</si>
  <si>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</si>
  <si>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</si>
  <si>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</si>
  <si>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</si>
  <si>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</si>
  <si>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</si>
  <si>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</si>
  <si>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</si>
  <si>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</si>
  <si>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</si>
  <si>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</si>
  <si>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</si>
  <si>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</si>
  <si>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</si>
  <si>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</si>
  <si>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</si>
  <si>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</si>
  <si>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</si>
  <si>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</si>
  <si>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</si>
  <si>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</si>
  <si>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</si>
  <si>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</si>
  <si>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</si>
  <si>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</si>
  <si>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</si>
  <si>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</si>
  <si>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</si>
  <si>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</si>
  <si>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</si>
  <si>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</si>
  <si>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</si>
  <si>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</si>
  <si>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</si>
  <si>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</si>
  <si>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</si>
  <si>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</si>
  <si>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</si>
  <si>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</si>
  <si>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</si>
  <si>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</si>
  <si>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</si>
  <si>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</si>
  <si>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</si>
  <si>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</si>
  <si>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</si>
  <si>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</si>
  <si>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</si>
  <si>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</si>
  <si>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</si>
  <si>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</si>
  <si>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</si>
  <si>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</si>
  <si>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</si>
  <si>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</si>
  <si>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</si>
  <si>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</si>
  <si>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</si>
  <si>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</si>
  <si>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</si>
  <si>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</si>
  <si>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</si>
  <si>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</si>
  <si>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</si>
  <si>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</si>
  <si>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</si>
  <si>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</si>
  <si>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</si>
  <si>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</si>
  <si>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</si>
  <si>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</si>
  <si>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</si>
  <si>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</si>
  <si>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</si>
  <si>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</si>
  <si>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</si>
  <si>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</si>
  <si>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</si>
  <si>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</si>
  <si>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</si>
  <si>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</si>
  <si>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</si>
  <si>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</si>
  <si>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</si>
  <si>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</si>
  <si>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</si>
  <si>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</si>
  <si>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</si>
  <si>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</si>
  <si>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</si>
  <si>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</si>
  <si>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</si>
  <si>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</si>
  <si>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</si>
  <si>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</si>
  <si>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</si>
  <si>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</si>
  <si>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</si>
  <si>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</si>
  <si>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</si>
  <si>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</si>
  <si>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</si>
  <si>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</si>
  <si>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</si>
  <si>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</si>
  <si>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</si>
  <si>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</si>
  <si>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</si>
  <si>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</si>
  <si>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</si>
  <si>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</si>
  <si>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</si>
  <si>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</si>
  <si>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</si>
  <si>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</si>
  <si>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</si>
  <si>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</si>
  <si>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</si>
  <si>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</si>
  <si>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</si>
  <si>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</si>
  <si>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</si>
  <si>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</si>
  <si>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</si>
  <si>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</si>
  <si>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</si>
  <si>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</si>
  <si>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</si>
  <si>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</si>
  <si>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</si>
  <si>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</si>
  <si>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</si>
  <si>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</si>
  <si>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</si>
  <si>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</si>
  <si>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</si>
  <si>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</si>
  <si>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</si>
  <si>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</si>
  <si>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</si>
  <si>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</si>
  <si>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</si>
  <si>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</si>
  <si>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</si>
  <si>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</si>
  <si>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</si>
  <si>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</si>
  <si>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</si>
  <si>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</si>
  <si>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</si>
  <si>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</si>
  <si>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</si>
  <si>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</si>
  <si>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</si>
  <si>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</si>
  <si>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</si>
  <si>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</si>
  <si>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</si>
  <si>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</si>
  <si>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</si>
  <si>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</si>
  <si>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</si>
  <si>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</si>
  <si>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</si>
  <si>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</si>
  <si>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</si>
  <si>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</si>
  <si>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</si>
  <si>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</si>
  <si>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</si>
  <si>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</si>
  <si>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</si>
  <si>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</si>
  <si>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</si>
  <si>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</si>
  <si>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</si>
  <si>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</si>
  <si>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</si>
  <si>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</si>
  <si>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</si>
  <si>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</si>
  <si>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</si>
  <si>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</si>
  <si>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</si>
  <si>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</si>
  <si>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</si>
  <si>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</si>
  <si>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</si>
  <si>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</si>
  <si>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</si>
  <si>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</si>
  <si>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</si>
  <si>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</si>
  <si>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</si>
  <si>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</si>
  <si>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</si>
  <si>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</si>
  <si>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</si>
  <si>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</si>
  <si>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</si>
  <si>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</si>
  <si>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</si>
  <si>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</si>
  <si>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</si>
  <si>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</si>
  <si>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</si>
  <si>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</si>
  <si>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</si>
  <si>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</si>
  <si>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</si>
  <si>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</si>
  <si>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</si>
  <si>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</si>
  <si>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</si>
  <si>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</si>
  <si>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</si>
  <si>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</si>
  <si>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</si>
  <si>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</si>
  <si>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</si>
  <si>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</si>
  <si>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</si>
  <si>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</si>
  <si>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</si>
  <si>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</si>
  <si>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</si>
  <si>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</si>
  <si>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</si>
  <si>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</si>
  <si>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</si>
  <si>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</si>
  <si>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</si>
  <si>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</si>
  <si>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</si>
  <si>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</si>
  <si>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</si>
  <si>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</si>
  <si>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</si>
  <si>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</si>
  <si>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</si>
  <si>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</si>
  <si>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</si>
  <si>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</si>
  <si>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</si>
  <si>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</si>
  <si>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</si>
  <si>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</si>
  <si>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</si>
  <si>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</si>
  <si>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</si>
  <si>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</si>
  <si>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</si>
  <si>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</si>
  <si>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</si>
  <si>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</si>
  <si>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</si>
  <si>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</si>
  <si>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</si>
  <si>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</si>
  <si>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</si>
  <si>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</si>
  <si>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</si>
  <si>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</si>
  <si>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</si>
  <si>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</si>
  <si>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</si>
  <si>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</si>
  <si>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</si>
  <si>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</si>
  <si>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</si>
  <si>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</si>
  <si>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</si>
  <si>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</si>
  <si>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</si>
  <si>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</si>
  <si>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</si>
  <si>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</si>
  <si>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</si>
  <si>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</si>
  <si>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</si>
  <si>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</si>
  <si>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</si>
  <si>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</si>
  <si>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</si>
  <si>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</si>
  <si>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</si>
  <si>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</si>
  <si>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</si>
  <si>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</si>
  <si>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</si>
  <si>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</si>
  <si>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</si>
  <si>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</si>
  <si>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</si>
  <si>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</si>
  <si>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</si>
  <si>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</si>
  <si>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</si>
  <si>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</si>
  <si>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</si>
  <si>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</si>
  <si>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</si>
  <si>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</si>
  <si>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</si>
  <si>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</si>
  <si>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</si>
  <si>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</si>
  <si>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</si>
  <si>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</si>
  <si>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</si>
  <si>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</si>
  <si>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</si>
  <si>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</si>
  <si>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</si>
  <si>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</si>
  <si>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</si>
  <si>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</si>
  <si>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</si>
  <si>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</si>
  <si>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</si>
  <si>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</si>
  <si>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</si>
  <si>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</si>
  <si>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</si>
  <si>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</si>
  <si>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</si>
  <si>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</si>
  <si>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</si>
  <si>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</si>
  <si>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</si>
  <si>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</si>
  <si>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</si>
  <si>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</si>
  <si>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</si>
  <si>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</si>
  <si>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</si>
  <si>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</si>
  <si>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</si>
  <si>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</si>
  <si>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</si>
  <si>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</si>
  <si>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</si>
  <si>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</si>
  <si>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</si>
  <si>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</si>
  <si>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</si>
  <si>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</si>
  <si>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</si>
  <si>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</si>
  <si>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</si>
  <si>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</si>
  <si>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</si>
  <si>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</si>
  <si>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</si>
  <si>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</si>
  <si>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</si>
  <si>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</si>
  <si>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</si>
  <si>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</si>
  <si>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</si>
  <si>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</si>
  <si>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</si>
  <si>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</si>
  <si>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</si>
  <si>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</si>
  <si>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</si>
  <si>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</si>
  <si>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</si>
  <si>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</si>
  <si>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</si>
  <si>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</si>
  <si>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</si>
  <si>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</si>
  <si>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</si>
  <si>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</si>
  <si>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</si>
  <si>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</si>
  <si>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</si>
  <si>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</si>
  <si>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</si>
  <si>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</si>
  <si>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</si>
  <si>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</si>
  <si>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</si>
  <si>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</si>
  <si>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</si>
  <si>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</si>
  <si>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</si>
  <si>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</si>
  <si>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</si>
  <si>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</si>
  <si>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</si>
  <si>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</si>
  <si>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</si>
  <si>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</si>
  <si>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</si>
  <si>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</si>
  <si>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</si>
  <si>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</si>
  <si>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</si>
  <si>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</si>
  <si>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</si>
  <si>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</si>
  <si>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</si>
  <si>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</si>
  <si>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</si>
  <si>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</si>
  <si>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</si>
  <si>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</si>
  <si>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</si>
  <si>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</si>
  <si>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</si>
  <si>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</si>
  <si>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</si>
  <si>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</si>
  <si>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</si>
  <si>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</si>
  <si>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</si>
  <si>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</si>
  <si>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</si>
  <si>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</si>
  <si>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</si>
  <si>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</si>
  <si>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</si>
  <si>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</si>
  <si>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</si>
  <si>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</si>
  <si>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</si>
  <si>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</si>
  <si>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</si>
  <si>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</si>
  <si>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</si>
  <si>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</si>
  <si>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</si>
  <si>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</si>
  <si>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</si>
  <si>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</si>
  <si>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</si>
  <si>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</si>
  <si>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</si>
  <si>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</si>
  <si>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</si>
  <si>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</si>
  <si>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</si>
  <si>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</si>
  <si>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</si>
  <si>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</si>
  <si>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</si>
  <si>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</si>
  <si>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</si>
  <si>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</si>
  <si>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</si>
  <si>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</si>
  <si>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</si>
  <si>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</si>
  <si>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</si>
  <si>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</si>
  <si>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</si>
  <si>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</si>
  <si>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</si>
  <si>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</si>
  <si>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</si>
  <si>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</si>
  <si>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</si>
  <si>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</si>
  <si>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</si>
  <si>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</si>
  <si>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</si>
  <si>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</si>
  <si>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</si>
  <si>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</si>
  <si>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</si>
  <si>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</si>
  <si>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</si>
  <si>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</si>
  <si>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</si>
  <si>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</si>
  <si>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</si>
  <si>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</si>
  <si>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</si>
  <si>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</si>
  <si>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</si>
  <si>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</si>
  <si>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</si>
  <si>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</si>
  <si>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</si>
  <si>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</si>
  <si>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</si>
  <si>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</si>
  <si>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</si>
  <si>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</si>
  <si>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</si>
  <si>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</si>
  <si>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</si>
  <si>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</si>
  <si>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</si>
  <si>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</si>
  <si>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</si>
  <si>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</si>
  <si>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</si>
  <si>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</si>
  <si>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</si>
  <si>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</si>
  <si>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</si>
  <si>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</si>
  <si>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</si>
  <si>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</si>
  <si>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</si>
  <si>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</si>
  <si>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</si>
  <si>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</si>
  <si>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</si>
  <si>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</si>
  <si>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</si>
  <si>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</si>
  <si>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</si>
  <si>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</si>
  <si>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</si>
  <si>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</si>
  <si>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</si>
  <si>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</si>
  <si>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</si>
  <si>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</si>
  <si>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</si>
  <si>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</si>
  <si>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</si>
  <si>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</si>
  <si>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</si>
  <si>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</si>
  <si>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</si>
  <si>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</si>
  <si>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</si>
  <si>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</si>
  <si>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</si>
  <si>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</si>
  <si>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</si>
  <si>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</si>
  <si>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</si>
  <si>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</si>
  <si>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</si>
  <si>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</si>
  <si>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</si>
  <si>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</si>
  <si>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</si>
  <si>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</si>
  <si>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</si>
  <si>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</si>
  <si>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</si>
  <si>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</si>
  <si>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</si>
  <si>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</si>
  <si>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</si>
  <si>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</si>
  <si>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</si>
  <si>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</si>
  <si>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</si>
  <si>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</si>
  <si>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</si>
  <si>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</si>
  <si>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</si>
  <si>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</si>
  <si>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</si>
  <si>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</si>
  <si>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</si>
  <si>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</si>
  <si>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</si>
  <si>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</si>
  <si>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</si>
  <si>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</si>
  <si>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</si>
  <si>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</si>
  <si>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</si>
  <si>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</si>
  <si>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</si>
  <si>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</si>
  <si>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</si>
  <si>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</si>
  <si>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</si>
  <si>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</si>
  <si>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</si>
  <si>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</si>
  <si>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</si>
  <si>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</si>
  <si>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</si>
  <si>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</si>
  <si>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</si>
  <si>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</si>
  <si>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</si>
  <si>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</si>
  <si>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</si>
  <si>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</si>
  <si>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</si>
  <si>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</si>
  <si>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</si>
  <si>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</si>
  <si>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</si>
  <si>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</si>
  <si>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</si>
  <si>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</si>
  <si>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</si>
  <si>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</si>
  <si>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</si>
  <si>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</si>
  <si>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</si>
  <si>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</si>
  <si>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</si>
  <si>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</si>
  <si>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</si>
  <si>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</si>
  <si>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</si>
  <si>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</si>
  <si>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</si>
  <si>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</si>
  <si>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</si>
  <si>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</si>
  <si>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</si>
  <si>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</si>
  <si>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</si>
  <si>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</si>
  <si>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</si>
  <si>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</si>
  <si>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</si>
  <si>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</si>
  <si>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</si>
  <si>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</si>
  <si>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</si>
  <si>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</si>
  <si>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</si>
  <si>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</si>
  <si>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</si>
  <si>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</si>
  <si>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</si>
  <si>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</si>
  <si>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</si>
  <si>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</si>
  <si>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</si>
  <si>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</si>
  <si>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</si>
  <si>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</si>
  <si>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</si>
  <si>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</si>
  <si>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</si>
  <si>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</si>
  <si>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</si>
  <si>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</si>
  <si>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</si>
  <si>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</si>
  <si>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</si>
  <si>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</si>
  <si>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</si>
  <si>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</si>
  <si>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</si>
  <si>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</si>
  <si>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</si>
  <si>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</si>
  <si>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</si>
  <si>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</si>
  <si>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</si>
  <si>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</si>
  <si>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</si>
  <si>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</si>
  <si>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</si>
  <si>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</si>
  <si>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</si>
  <si>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</si>
  <si>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</si>
  <si>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</si>
  <si>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</si>
  <si>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</si>
  <si>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</si>
  <si>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</si>
  <si>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</si>
  <si>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</si>
  <si>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</si>
  <si>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</si>
  <si>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</si>
  <si>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</si>
  <si>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</si>
  <si>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</si>
  <si>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</si>
  <si>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</si>
  <si>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</si>
  <si>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</si>
  <si>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</si>
  <si>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</si>
  <si>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</si>
  <si>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</si>
  <si>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</si>
  <si>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</si>
  <si>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</si>
  <si>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</si>
  <si>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</si>
  <si>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</si>
  <si>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</si>
  <si>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</si>
  <si>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</si>
  <si>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</si>
  <si>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</si>
  <si>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</si>
  <si>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</si>
  <si>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</si>
  <si>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</si>
  <si>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</si>
  <si>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</si>
  <si>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</si>
  <si>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</si>
  <si>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</si>
  <si>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</si>
  <si>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</si>
  <si>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</si>
  <si>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</si>
  <si>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</si>
  <si>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</si>
  <si>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</si>
  <si>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</si>
  <si>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</si>
  <si>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</si>
  <si>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</si>
  <si>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</si>
  <si>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</si>
  <si>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</si>
  <si>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</si>
  <si>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</si>
  <si>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</si>
  <si>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</si>
  <si>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</si>
  <si>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</si>
  <si>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</si>
  <si>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</si>
  <si>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</si>
  <si>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</si>
  <si>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</si>
  <si>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</si>
  <si>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</si>
  <si>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</si>
  <si>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</si>
  <si>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</si>
  <si>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</si>
  <si>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</si>
  <si>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</si>
  <si>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</si>
  <si>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</si>
  <si>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</si>
  <si>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</si>
  <si>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</si>
  <si>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</si>
  <si>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</si>
  <si>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</si>
  <si>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</si>
  <si>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</si>
  <si>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</si>
  <si>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</si>
  <si>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</si>
  <si>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</si>
  <si>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</si>
  <si>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</si>
  <si>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</si>
  <si>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</si>
  <si>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</si>
  <si>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</si>
  <si>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</si>
  <si>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</si>
  <si>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</si>
  <si>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</si>
  <si>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</si>
  <si>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</si>
  <si>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</si>
  <si>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</si>
  <si>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</si>
  <si>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</si>
  <si>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</si>
  <si>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</si>
  <si>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</si>
  <si>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</si>
  <si>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</si>
  <si>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</si>
  <si>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</si>
  <si>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</si>
  <si>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</si>
  <si>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</si>
  <si>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</si>
  <si>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</si>
  <si>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</si>
  <si>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</si>
  <si>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</si>
  <si>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</si>
  <si>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</si>
  <si>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</si>
  <si>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</si>
  <si>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</si>
  <si>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</si>
  <si>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</si>
  <si>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</si>
  <si>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</si>
  <si>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</si>
  <si>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</si>
  <si>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</si>
  <si>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</si>
  <si>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</si>
  <si>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</si>
  <si>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</si>
  <si>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</si>
  <si>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</si>
  <si>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</si>
  <si>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</si>
  <si>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</si>
  <si>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</si>
  <si>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</si>
  <si>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</si>
  <si>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</si>
  <si>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</si>
  <si>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</si>
  <si>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</si>
  <si>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</si>
  <si>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</si>
  <si>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</si>
  <si>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</si>
  <si>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</si>
  <si>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</si>
  <si>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</si>
  <si>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</si>
  <si>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</si>
  <si>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</si>
  <si>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</si>
  <si>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</si>
  <si>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</si>
  <si>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</si>
  <si>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</si>
  <si>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</si>
  <si>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</si>
  <si>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</si>
  <si>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</si>
  <si>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</si>
  <si>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</si>
  <si>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</si>
  <si>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</si>
  <si>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</si>
  <si>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</si>
  <si>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</si>
  <si>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</si>
  <si>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</si>
  <si>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</si>
  <si>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</si>
  <si>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</si>
  <si>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</si>
  <si>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</si>
  <si>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</si>
  <si>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</si>
  <si>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</si>
  <si>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</si>
  <si>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</si>
  <si>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</si>
  <si>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</si>
  <si>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</si>
  <si>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</si>
  <si>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</si>
  <si>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</si>
  <si>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</si>
  <si>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</si>
  <si>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</si>
  <si>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</si>
  <si>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</si>
  <si>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</si>
  <si>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</si>
  <si>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</si>
  <si>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</si>
  <si>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</si>
  <si>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</si>
  <si>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</si>
  <si>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</si>
  <si>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</si>
  <si>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</si>
  <si>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</si>
  <si>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</si>
  <si>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</si>
  <si>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</si>
  <si>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</si>
  <si>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</si>
  <si>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</si>
  <si>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</si>
  <si>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</si>
  <si>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</si>
  <si>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</si>
  <si>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</si>
  <si>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</si>
  <si>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</si>
  <si>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</si>
  <si>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</si>
  <si>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</si>
  <si>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</si>
  <si>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</si>
  <si>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</si>
  <si>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</si>
  <si>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</si>
  <si>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</si>
  <si>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</si>
  <si>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</si>
  <si>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</si>
  <si>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</si>
  <si>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</si>
  <si>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</si>
  <si>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</si>
  <si>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</si>
  <si>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</si>
  <si>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</si>
  <si>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</si>
  <si>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</si>
  <si>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</si>
  <si>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</si>
  <si>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</si>
  <si>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</si>
  <si>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</si>
  <si>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</si>
  <si>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</si>
  <si>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</si>
  <si>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</si>
  <si>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</si>
  <si>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</si>
  <si>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</si>
  <si>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</si>
  <si>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</si>
  <si>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</si>
  <si>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</si>
  <si>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</si>
  <si>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</si>
  <si>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</si>
  <si>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</si>
  <si>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</si>
  <si>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</si>
  <si>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</si>
  <si>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</si>
  <si>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</si>
  <si>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</si>
  <si>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</si>
  <si>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</si>
  <si>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</si>
  <si>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</si>
  <si>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</si>
  <si>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</si>
  <si>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</si>
  <si>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</si>
  <si>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</si>
  <si>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</si>
  <si>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</si>
  <si>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</si>
  <si>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</si>
  <si>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</si>
  <si>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</si>
  <si>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</si>
  <si>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</si>
  <si>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</si>
  <si>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</si>
  <si>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</si>
  <si>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</si>
  <si>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</si>
  <si>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</si>
  <si>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</si>
  <si>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</si>
  <si>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</si>
  <si>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</si>
  <si>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</si>
  <si>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</si>
  <si>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</si>
  <si>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</si>
  <si>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</si>
  <si>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</si>
  <si>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</si>
  <si>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</si>
  <si>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</si>
  <si>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</si>
  <si>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</si>
  <si>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</si>
  <si>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</si>
  <si>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</si>
  <si>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</si>
  <si>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</si>
  <si>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</si>
  <si>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</si>
  <si>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</si>
  <si>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</si>
  <si>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</si>
  <si>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</si>
  <si>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</si>
  <si>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</si>
  <si>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</si>
  <si>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</si>
  <si>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</si>
  <si>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</si>
  <si>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</si>
  <si>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</si>
  <si>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</si>
  <si>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</si>
  <si>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</si>
  <si>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</si>
  <si>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</si>
  <si>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</si>
  <si>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</si>
  <si>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</si>
  <si>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</si>
  <si>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</si>
  <si>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</si>
  <si>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</si>
  <si>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</si>
  <si>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</si>
  <si>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</si>
  <si>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</si>
  <si>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</si>
  <si>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</si>
  <si>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</si>
  <si>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</si>
  <si>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</si>
  <si>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</si>
  <si>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</si>
  <si>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</si>
  <si>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</si>
  <si>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</si>
  <si>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</si>
  <si>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</si>
  <si>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</si>
  <si>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</si>
  <si>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</si>
  <si>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</si>
  <si>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</si>
  <si>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</si>
  <si>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</si>
  <si>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</si>
  <si>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</si>
  <si>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</si>
  <si>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</si>
  <si>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</si>
  <si>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</si>
  <si>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</si>
  <si>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</si>
  <si>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</si>
  <si>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</si>
  <si>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</si>
  <si>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</si>
  <si>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</si>
  <si>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</si>
  <si>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</si>
  <si>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</si>
  <si>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</si>
  <si>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</si>
  <si>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</si>
  <si>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</si>
  <si>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</si>
  <si>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</si>
  <si>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</si>
  <si>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</si>
  <si>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</si>
  <si>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</si>
  <si>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</si>
  <si>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</si>
  <si>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</si>
  <si>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</si>
  <si>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</si>
  <si>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</si>
  <si>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</si>
  <si>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</si>
  <si>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</si>
  <si>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</si>
  <si>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</si>
  <si>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</si>
  <si>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</si>
  <si>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</si>
  <si>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</si>
  <si>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</si>
  <si>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</si>
  <si>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</si>
  <si>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</si>
  <si>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</si>
  <si>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</si>
  <si>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</si>
  <si>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</si>
  <si>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</si>
  <si>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</si>
  <si>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</si>
  <si>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</si>
  <si>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</si>
  <si>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</si>
  <si>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</si>
  <si>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</si>
  <si>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</si>
  <si>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</si>
  <si>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</si>
  <si>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</si>
  <si>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</si>
  <si>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</si>
  <si>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</si>
  <si>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</si>
  <si>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</si>
  <si>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</si>
  <si>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</si>
  <si>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</si>
  <si>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</si>
  <si>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</si>
  <si>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</si>
  <si>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</si>
  <si>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</si>
  <si>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</si>
  <si>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</si>
  <si>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</si>
  <si>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</si>
  <si>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</si>
  <si>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</si>
  <si>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</si>
  <si>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</si>
  <si>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</si>
  <si>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</si>
  <si>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</si>
  <si>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</si>
  <si>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</si>
  <si>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</si>
  <si>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</si>
  <si>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</si>
  <si>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</si>
  <si>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</si>
  <si>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</si>
  <si>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</si>
  <si>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</si>
  <si>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</si>
  <si>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</si>
  <si>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</si>
  <si>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</si>
  <si>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</si>
  <si>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</si>
  <si>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</si>
  <si>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</si>
  <si>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</si>
  <si>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</si>
  <si>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</si>
  <si>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</si>
  <si>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</si>
  <si>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</si>
  <si>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</si>
  <si>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</si>
  <si>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</si>
  <si>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</si>
  <si>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</si>
  <si>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</si>
  <si>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</si>
  <si>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</si>
  <si>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</si>
  <si>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</si>
  <si>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</si>
  <si>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</si>
  <si>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</si>
  <si>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</si>
  <si>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</si>
  <si>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</si>
  <si>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</si>
  <si>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</si>
  <si>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</si>
  <si>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</si>
  <si>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</si>
  <si>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</si>
  <si>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</si>
  <si>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</si>
  <si>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</si>
  <si>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</si>
  <si>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</si>
  <si>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</si>
  <si>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</si>
  <si>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</si>
  <si>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</si>
  <si>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</si>
  <si>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</si>
  <si>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</si>
  <si>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</si>
  <si>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</si>
  <si>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</si>
  <si>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</si>
  <si>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</si>
  <si>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</si>
  <si>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</si>
  <si>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</si>
  <si>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</si>
  <si>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</si>
  <si>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</si>
  <si>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</si>
  <si>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</si>
  <si>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</si>
  <si>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</si>
  <si>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</si>
  <si>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</si>
  <si>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</si>
  <si>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</si>
  <si>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</si>
  <si>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</si>
  <si>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</si>
  <si>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</si>
  <si>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</si>
  <si>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</si>
  <si>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</si>
  <si>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</si>
  <si>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</si>
  <si>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</si>
  <si>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</si>
  <si>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</si>
  <si>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</si>
  <si>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</si>
  <si>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</si>
  <si>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</si>
  <si>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</si>
  <si>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</si>
  <si>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</si>
  <si>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</si>
  <si>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</si>
  <si>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</si>
  <si>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</si>
  <si>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</si>
  <si>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</si>
  <si>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</si>
  <si>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</si>
  <si>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</si>
  <si>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</si>
  <si>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</si>
  <si>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</si>
  <si>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</si>
  <si>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</si>
  <si>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</si>
  <si>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</si>
  <si>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</si>
  <si>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</si>
  <si>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</si>
  <si>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</si>
  <si>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</si>
  <si>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</si>
  <si>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</si>
  <si>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</si>
  <si>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</si>
  <si>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</si>
  <si>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</si>
  <si>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</si>
  <si>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</si>
  <si>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</si>
  <si>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</si>
  <si>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</si>
  <si>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</si>
  <si>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</si>
  <si>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</si>
  <si>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</si>
  <si>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</si>
  <si>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</si>
  <si>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</si>
  <si>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</si>
  <si>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</si>
  <si>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</si>
  <si>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</si>
  <si>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</si>
  <si>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</si>
  <si>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</si>
  <si>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</si>
  <si>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</si>
  <si>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</si>
  <si>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</si>
  <si>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</si>
  <si>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</si>
  <si>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</si>
  <si>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</si>
  <si>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</si>
  <si>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</si>
  <si>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</si>
  <si>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</si>
  <si>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</si>
  <si>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</si>
  <si>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</si>
  <si>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</si>
  <si>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</si>
  <si>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</si>
  <si>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</si>
  <si>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</si>
  <si>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</si>
  <si>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</si>
  <si>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</si>
  <si>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</si>
  <si>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</si>
  <si>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</si>
  <si>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</si>
  <si>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</si>
  <si>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</si>
  <si>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</si>
  <si>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</si>
  <si>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</si>
  <si>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</si>
  <si>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</si>
  <si>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</si>
  <si>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</si>
  <si>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</si>
  <si>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</si>
  <si>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</si>
  <si>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</si>
  <si>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</si>
  <si>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</si>
  <si>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</si>
  <si>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</si>
  <si>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</si>
  <si>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</si>
  <si>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</si>
  <si>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</si>
  <si>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</si>
  <si>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</si>
  <si>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</si>
  <si>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</si>
  <si>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</si>
  <si>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</si>
  <si>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</si>
  <si>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</si>
  <si>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</si>
  <si>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</si>
  <si>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</si>
  <si>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</si>
  <si>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</si>
  <si>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</si>
  <si>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</si>
  <si>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</si>
  <si>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</si>
  <si>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</si>
  <si>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</si>
  <si>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</si>
  <si>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</si>
  <si>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</si>
  <si>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</si>
  <si>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</si>
  <si>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</si>
  <si>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</si>
  <si>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</si>
  <si>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</si>
  <si>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</si>
  <si>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</si>
  <si>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</si>
  <si>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</si>
  <si>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</si>
  <si>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</si>
  <si>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</si>
  <si>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</si>
  <si>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</si>
  <si>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</si>
  <si>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</si>
  <si>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</si>
  <si>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</si>
  <si>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</si>
  <si>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</si>
  <si>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</si>
  <si>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</si>
  <si>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</si>
  <si>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</si>
  <si>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</si>
  <si>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</si>
  <si>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</si>
  <si>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</si>
  <si>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</si>
  <si>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</si>
  <si>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</si>
  <si>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</si>
  <si>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</si>
  <si>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</si>
  <si>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</si>
  <si>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</si>
  <si>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</si>
  <si>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</si>
  <si>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</si>
  <si>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</si>
  <si>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</si>
  <si>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</si>
  <si>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</si>
  <si>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</si>
  <si>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</si>
  <si>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</si>
  <si>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</si>
  <si>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</si>
  <si>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</si>
  <si>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</si>
  <si>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</si>
  <si>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</si>
  <si>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</si>
  <si>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</si>
  <si>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</si>
  <si>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</si>
  <si>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</si>
  <si>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</si>
  <si>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</si>
  <si>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</si>
  <si>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</si>
  <si>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</si>
  <si>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</si>
  <si>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</si>
  <si>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</si>
  <si>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</si>
  <si>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</si>
  <si>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</si>
  <si>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</si>
  <si>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</si>
  <si>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</si>
  <si>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</si>
  <si>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</si>
  <si>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</si>
  <si>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</si>
  <si>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</si>
  <si>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</si>
  <si>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</si>
  <si>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</si>
  <si>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</si>
  <si>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</si>
  <si>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</si>
  <si>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</si>
  <si>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</si>
  <si>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</si>
  <si>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</si>
  <si>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</si>
  <si>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</si>
  <si>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</si>
  <si>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</si>
  <si>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</si>
  <si>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</si>
  <si>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</si>
  <si>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</si>
  <si>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</si>
  <si>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</si>
  <si>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</si>
  <si>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</si>
  <si>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</si>
  <si>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</si>
  <si>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</si>
  <si>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</si>
  <si>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</si>
  <si>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</si>
  <si>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</si>
  <si>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</si>
  <si>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</si>
  <si>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</si>
  <si>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</si>
  <si>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</si>
  <si>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</si>
  <si>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</si>
  <si>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</si>
  <si>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</si>
  <si>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</si>
  <si>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</si>
  <si>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</si>
  <si>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</si>
  <si>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</si>
  <si>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</si>
  <si>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</si>
  <si>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</si>
  <si>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</si>
  <si>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</si>
  <si>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</si>
  <si>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</si>
  <si>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</si>
  <si>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</si>
  <si>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</si>
  <si>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</si>
  <si>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</si>
  <si>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</si>
  <si>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</si>
  <si>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</si>
  <si>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</si>
  <si>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</si>
  <si>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</si>
  <si>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</si>
  <si>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</si>
  <si>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</si>
  <si>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</si>
  <si>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</si>
  <si>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</si>
  <si>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</si>
  <si>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</si>
  <si>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</si>
  <si>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</si>
  <si>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</si>
  <si>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</si>
  <si>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</si>
  <si>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</si>
  <si>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</si>
  <si>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</si>
  <si>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</si>
  <si>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</si>
  <si>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</si>
  <si>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</si>
  <si>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</si>
  <si>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</si>
  <si>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</si>
  <si>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</si>
  <si>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</si>
  <si>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</si>
  <si>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</si>
  <si>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</si>
  <si>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</si>
  <si>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</si>
  <si>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</si>
  <si>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</si>
  <si>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</si>
  <si>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</si>
  <si>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</si>
  <si>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</si>
  <si>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</si>
  <si>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</si>
  <si>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</si>
  <si>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</si>
  <si>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</si>
  <si>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</si>
  <si>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</si>
  <si>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</si>
  <si>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</si>
  <si>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</si>
  <si>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</si>
  <si>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</si>
  <si>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</si>
  <si>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</si>
  <si>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</si>
  <si>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</si>
  <si>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</si>
  <si>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</si>
  <si>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</si>
  <si>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</si>
  <si>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</si>
  <si>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</si>
  <si>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</si>
  <si>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</si>
  <si>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</si>
  <si>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</si>
  <si>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</si>
  <si>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</si>
  <si>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</si>
  <si>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</si>
  <si>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</si>
  <si>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</si>
  <si>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</si>
  <si>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</si>
  <si>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</si>
  <si>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</si>
  <si>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</si>
  <si>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</si>
  <si>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</si>
  <si>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</si>
  <si>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</si>
  <si>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</si>
  <si>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</si>
  <si>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</si>
  <si>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</si>
  <si>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</si>
  <si>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</si>
  <si>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</si>
  <si>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</si>
  <si>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</si>
  <si>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</si>
  <si>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</si>
  <si>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</si>
  <si>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</si>
  <si>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</si>
  <si>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</si>
  <si>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</si>
  <si>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</si>
  <si>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</si>
  <si>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</si>
  <si>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</si>
  <si>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</si>
  <si>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</si>
  <si>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</si>
  <si>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</si>
  <si>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</si>
  <si>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</si>
  <si>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</si>
  <si>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</si>
  <si>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</si>
  <si>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</si>
  <si>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</si>
  <si>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</si>
  <si>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</si>
  <si>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</si>
  <si>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</si>
  <si>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</si>
  <si>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</si>
  <si>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</si>
  <si>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</si>
  <si>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</si>
  <si>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</si>
  <si>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</si>
  <si>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</si>
  <si>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</si>
  <si>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</si>
  <si>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</si>
  <si>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</si>
  <si>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</si>
  <si>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</si>
  <si>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</si>
  <si>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</si>
  <si>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</si>
  <si>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</si>
  <si>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</si>
  <si>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</si>
  <si>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</si>
  <si>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</si>
  <si>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</si>
  <si>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</si>
  <si>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</si>
  <si>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</si>
  <si>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</si>
  <si>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</si>
  <si>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</si>
  <si>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</si>
  <si>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</si>
  <si>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</si>
  <si>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</si>
  <si>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</si>
  <si>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</si>
  <si>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</si>
  <si>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</si>
  <si>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</si>
  <si>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</si>
  <si>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</si>
  <si>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</si>
  <si>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</si>
  <si>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</si>
  <si>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</si>
  <si>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</si>
  <si>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</si>
  <si>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</si>
  <si>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</si>
  <si>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</si>
  <si>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</si>
  <si>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</si>
  <si>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</si>
  <si>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</si>
  <si>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</si>
  <si>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</si>
  <si>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</si>
  <si>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</si>
  <si>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</si>
  <si>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</si>
  <si>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</si>
  <si>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</si>
  <si>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</si>
  <si>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</si>
  <si>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</si>
  <si>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</si>
  <si>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</si>
  <si>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</si>
  <si>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</si>
  <si>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</si>
  <si>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</si>
  <si>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</si>
  <si>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</si>
  <si>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</si>
  <si>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</si>
  <si>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</si>
  <si>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</si>
  <si>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</si>
  <si>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</si>
  <si>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</si>
  <si>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</si>
  <si>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</si>
  <si>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</si>
  <si>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</si>
  <si>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</si>
  <si>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</si>
  <si>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</si>
  <si>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</si>
  <si>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</si>
  <si>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</si>
  <si>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</si>
  <si>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</si>
  <si>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</si>
  <si>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</si>
  <si>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</si>
  <si>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</si>
  <si>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</si>
  <si>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</si>
  <si>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</si>
  <si>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</si>
  <si>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</si>
  <si>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</si>
  <si>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</si>
  <si>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</si>
  <si>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</si>
  <si>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</si>
  <si>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</si>
  <si>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</si>
  <si>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</si>
  <si>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</si>
  <si>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</si>
  <si>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</si>
  <si>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</si>
  <si>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</si>
  <si>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</si>
  <si>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</si>
  <si>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</si>
  <si>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</si>
  <si>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</si>
  <si>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</si>
  <si>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</si>
  <si>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</si>
  <si>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</si>
  <si>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</si>
  <si>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</si>
  <si>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</si>
  <si>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</si>
  <si>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</si>
  <si>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</si>
  <si>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</si>
  <si>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</si>
  <si>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</si>
  <si>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</si>
  <si>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</si>
  <si>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</si>
  <si>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</si>
  <si>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</si>
  <si>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</si>
  <si>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</si>
  <si>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</si>
  <si>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</si>
  <si>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</si>
  <si>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</si>
  <si>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</si>
  <si>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</si>
  <si>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</si>
  <si>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</si>
  <si>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</si>
  <si>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</si>
  <si>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</si>
  <si>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</si>
  <si>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</si>
  <si>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</si>
  <si>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</si>
  <si>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</si>
  <si>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</si>
  <si>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</si>
  <si>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</si>
  <si>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</si>
  <si>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</si>
  <si>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</si>
  <si>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</si>
  <si>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</si>
  <si>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</si>
  <si>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</si>
  <si>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</si>
  <si>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</si>
  <si>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</si>
  <si>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</si>
  <si>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</si>
  <si>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</si>
  <si>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</si>
  <si>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</si>
  <si>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</si>
  <si>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</si>
  <si>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</si>
  <si>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</si>
  <si>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</si>
  <si>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</si>
  <si>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</si>
  <si>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</si>
  <si>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</si>
  <si>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</si>
  <si>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</si>
  <si>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</si>
  <si>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</si>
  <si>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</si>
  <si>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</si>
  <si>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</si>
  <si>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</si>
  <si>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</si>
  <si>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</si>
  <si>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</si>
  <si>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</si>
  <si>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</si>
  <si>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</si>
  <si>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</si>
  <si>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</si>
  <si>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</si>
  <si>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</si>
  <si>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</si>
  <si>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</si>
  <si>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</si>
  <si>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</si>
  <si>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</si>
  <si>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</si>
  <si>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</si>
  <si>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</si>
  <si>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</si>
  <si>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</si>
  <si>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</si>
  <si>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</si>
  <si>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</si>
  <si>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</si>
  <si>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</si>
  <si>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</si>
  <si>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</si>
  <si>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</si>
  <si>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</si>
  <si>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</si>
  <si>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</si>
  <si>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</si>
  <si>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</si>
  <si>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</si>
  <si>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</si>
  <si>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</si>
  <si>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</si>
  <si>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</si>
  <si>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</si>
  <si>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</si>
  <si>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</si>
  <si>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</si>
  <si>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</si>
  <si>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</si>
  <si>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</si>
  <si>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</si>
  <si>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</si>
  <si>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</si>
  <si>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</si>
  <si>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</si>
  <si>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</si>
  <si>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</si>
  <si>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</si>
  <si>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</si>
  <si>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</si>
  <si>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</si>
  <si>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</si>
  <si>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</si>
  <si>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</si>
  <si>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</si>
  <si>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</si>
  <si>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</si>
  <si>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</si>
  <si>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</si>
  <si>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</si>
  <si>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</si>
  <si>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</si>
  <si>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</si>
  <si>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</si>
  <si>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</si>
  <si>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</si>
  <si>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</si>
  <si>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</si>
  <si>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</si>
  <si>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</si>
  <si>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</si>
  <si>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</si>
  <si>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</si>
  <si>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</si>
  <si>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</si>
  <si>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</si>
  <si>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</si>
  <si>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</si>
  <si>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</si>
  <si>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</si>
  <si>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</si>
  <si>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</si>
  <si>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</si>
  <si>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</si>
  <si>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</si>
  <si>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</si>
  <si>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</si>
  <si>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</si>
  <si>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</si>
  <si>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</si>
  <si>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</si>
  <si>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</si>
  <si>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</si>
  <si>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</si>
  <si>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</si>
  <si>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</si>
  <si>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</si>
  <si>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</si>
  <si>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</si>
  <si>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</si>
  <si>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</si>
  <si>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</si>
  <si>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</si>
  <si>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</si>
  <si>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</si>
  <si>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</si>
  <si>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</si>
  <si>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</si>
  <si>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</si>
  <si>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</si>
  <si>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</si>
  <si>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</si>
  <si>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</si>
  <si>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</si>
  <si>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</si>
  <si>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</si>
  <si>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</si>
  <si>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</si>
  <si>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</si>
  <si>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</si>
  <si>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</si>
  <si>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</si>
  <si>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</si>
  <si>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</si>
  <si>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</si>
  <si>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</si>
  <si>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</si>
  <si>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</si>
  <si>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</si>
  <si>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</si>
  <si>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</si>
  <si>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</si>
  <si>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</si>
  <si>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</si>
  <si>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</si>
  <si>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</si>
  <si>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</si>
  <si>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</si>
  <si>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</si>
  <si>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</si>
  <si>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</si>
  <si>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</si>
  <si>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</si>
  <si>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</si>
  <si>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</si>
  <si>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</si>
  <si>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</si>
  <si>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</si>
  <si>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</si>
  <si>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</si>
  <si>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</si>
  <si>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</si>
  <si>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</si>
  <si>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</si>
  <si>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</si>
  <si>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</si>
  <si>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</si>
  <si>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</si>
  <si>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</si>
  <si>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</si>
  <si>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</si>
  <si>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</si>
  <si>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</si>
  <si>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</si>
  <si>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</si>
  <si>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</si>
  <si>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</si>
  <si>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</si>
  <si>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</si>
  <si>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</si>
  <si>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</si>
  <si>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</si>
  <si>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</si>
  <si>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</si>
  <si>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</si>
  <si>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</si>
  <si>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</si>
  <si>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</si>
  <si>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</si>
  <si>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</si>
  <si>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</si>
  <si>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</si>
  <si>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</si>
  <si>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</si>
  <si>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</si>
  <si>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</si>
  <si>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</si>
  <si>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</si>
  <si>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</si>
  <si>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</si>
  <si>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</si>
  <si>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</si>
  <si>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</si>
  <si>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</si>
  <si>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</si>
  <si>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</si>
  <si>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</si>
  <si>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</si>
  <si>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</si>
  <si>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</si>
  <si>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</si>
  <si>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</si>
  <si>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</si>
  <si>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</si>
  <si>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</si>
  <si>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</si>
  <si>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</si>
  <si>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</si>
  <si>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</si>
  <si>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</si>
  <si>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</si>
  <si>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</si>
  <si>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</si>
  <si>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</si>
  <si>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</si>
  <si>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</si>
  <si>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</si>
  <si>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</si>
  <si>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</si>
  <si>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</si>
  <si>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</si>
  <si>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</si>
  <si>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</si>
  <si>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</si>
  <si>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</si>
  <si>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</si>
  <si>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</si>
  <si>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</si>
  <si>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</si>
  <si>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</si>
  <si>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</si>
  <si>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</si>
  <si>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</si>
  <si>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</si>
  <si>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</si>
  <si>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</si>
  <si>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</si>
  <si>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</si>
  <si>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</si>
  <si>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</si>
  <si>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</si>
  <si>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</si>
  <si>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</si>
  <si>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</si>
  <si>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</si>
  <si>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</si>
  <si>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</si>
  <si>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</si>
  <si>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</si>
  <si>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</si>
  <si>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</si>
  <si>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</si>
  <si>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</si>
  <si>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</si>
  <si>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</si>
  <si>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</si>
  <si>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</si>
  <si>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</si>
  <si>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</si>
  <si>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</si>
  <si>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</si>
  <si>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</si>
  <si>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</si>
  <si>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</si>
  <si>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</si>
  <si>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</si>
  <si>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</si>
  <si>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</si>
  <si>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</si>
  <si>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</si>
  <si>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</si>
  <si>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</si>
  <si>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</si>
  <si>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</si>
  <si>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</si>
  <si>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</si>
  <si>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</si>
  <si>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</si>
  <si>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</si>
  <si>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</si>
  <si>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</si>
  <si>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</si>
  <si>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</si>
  <si>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</si>
  <si>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</si>
  <si>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</si>
  <si>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</si>
  <si>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</si>
  <si>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</si>
  <si>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</si>
  <si>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</si>
  <si>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</si>
  <si>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</si>
  <si>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</si>
  <si>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</si>
  <si>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</si>
  <si>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</si>
  <si>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</si>
  <si>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</si>
  <si>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</si>
  <si>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</si>
  <si>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</si>
  <si>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</si>
  <si>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</si>
  <si>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</si>
  <si>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</si>
  <si>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</si>
  <si>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</si>
  <si>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</si>
  <si>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</si>
  <si>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</si>
  <si>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</si>
  <si>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</si>
  <si>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</si>
  <si>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</si>
  <si>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</si>
  <si>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</si>
  <si>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</si>
  <si>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</si>
  <si>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</si>
  <si>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</si>
  <si>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</si>
  <si>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</si>
  <si>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</si>
  <si>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</si>
  <si>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</si>
  <si>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</si>
  <si>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</si>
  <si>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</si>
  <si>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</si>
  <si>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</si>
  <si>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</si>
  <si>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</si>
  <si>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</si>
  <si>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</si>
  <si>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</si>
  <si>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</si>
  <si>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</si>
  <si>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</si>
  <si>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</si>
  <si>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</si>
  <si>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</si>
  <si>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</si>
  <si>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</si>
  <si>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</si>
  <si>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</si>
  <si>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</si>
  <si>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</si>
  <si>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</si>
  <si>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</si>
  <si>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</si>
  <si>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</si>
  <si>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</si>
  <si>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</si>
  <si>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</si>
  <si>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</si>
  <si>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</si>
  <si>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</si>
  <si>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</si>
  <si>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</si>
  <si>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</si>
  <si>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</si>
  <si>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</si>
  <si>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</si>
  <si>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</si>
  <si>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</si>
  <si>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</si>
  <si>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</si>
  <si>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</si>
  <si>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</si>
  <si>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</si>
  <si>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</si>
  <si>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</si>
  <si>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</si>
  <si>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</si>
  <si>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</si>
  <si>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</si>
  <si>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</si>
  <si>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</si>
  <si>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</si>
  <si>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</si>
  <si>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</si>
  <si>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</si>
  <si>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</si>
  <si>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</si>
  <si>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</si>
  <si>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</si>
  <si>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</si>
  <si>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</si>
  <si>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</si>
  <si>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</si>
  <si>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</si>
  <si>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</si>
  <si>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</si>
  <si>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</si>
  <si>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</si>
  <si>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</si>
  <si>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</si>
  <si>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</si>
  <si>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</si>
  <si>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</si>
  <si>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</si>
  <si>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</si>
  <si>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</si>
  <si>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</si>
  <si>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</si>
  <si>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</si>
  <si>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</si>
  <si>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</si>
  <si>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</si>
  <si>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</si>
  <si>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</si>
  <si>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</si>
  <si>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</si>
  <si>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</si>
  <si>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</si>
  <si>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</si>
  <si>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</si>
  <si>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</si>
  <si>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</si>
  <si>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</si>
  <si>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</si>
  <si>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</si>
  <si>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</si>
  <si>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</si>
  <si>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</si>
  <si>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</si>
  <si>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</si>
  <si>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</si>
  <si>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</si>
  <si>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</si>
  <si>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</si>
  <si>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</si>
  <si>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</si>
  <si>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</si>
  <si>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</si>
  <si>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</si>
  <si>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</si>
  <si>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</si>
  <si>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</si>
  <si>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</si>
  <si>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</si>
  <si>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</si>
  <si>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</si>
  <si>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</si>
  <si>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</si>
  <si>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</si>
  <si>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</si>
  <si>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</si>
  <si>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</si>
  <si>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</si>
  <si>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</si>
  <si>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</si>
  <si>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</si>
  <si>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</si>
  <si>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</si>
  <si>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</si>
  <si>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</si>
  <si>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</si>
  <si>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</si>
  <si>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</si>
  <si>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</si>
  <si>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</si>
  <si>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</si>
  <si>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</si>
  <si>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</si>
  <si>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</si>
  <si>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</si>
  <si>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</si>
  <si>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</si>
  <si>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</si>
  <si>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</si>
  <si>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</si>
  <si>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</si>
  <si>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</si>
  <si>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</si>
  <si>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</si>
  <si>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</si>
  <si>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</si>
  <si>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</si>
  <si>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</si>
  <si>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</si>
  <si>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</si>
  <si>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</si>
  <si>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</si>
  <si>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</si>
  <si>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</si>
  <si>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</si>
  <si>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</si>
  <si>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</si>
  <si>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</si>
  <si>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</si>
  <si>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</si>
  <si>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</si>
  <si>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</si>
  <si>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</si>
  <si>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</si>
  <si>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</si>
  <si>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</si>
  <si>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</si>
  <si>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</si>
  <si>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</si>
  <si>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</si>
  <si>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</si>
  <si>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</si>
  <si>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</si>
  <si>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</si>
  <si>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</si>
  <si>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</si>
  <si>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</si>
  <si>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</si>
  <si>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</si>
  <si>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</si>
  <si>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</si>
  <si>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</si>
  <si>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</si>
  <si>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</si>
  <si>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</si>
  <si>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</si>
  <si>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</si>
  <si>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</si>
  <si>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</si>
  <si>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</si>
  <si>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</si>
  <si>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</si>
  <si>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</si>
  <si>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</si>
  <si>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</si>
  <si>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</si>
  <si>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</si>
  <si>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</si>
  <si>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</si>
  <si>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</si>
  <si>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</si>
  <si>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</si>
  <si>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</si>
  <si>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</si>
  <si>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</si>
  <si>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</si>
  <si>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</si>
  <si>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</si>
  <si>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</si>
  <si>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</si>
  <si>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</si>
  <si>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</si>
  <si>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</si>
  <si>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</si>
  <si>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</si>
  <si>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</si>
  <si>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</si>
  <si>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</si>
  <si>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</si>
  <si>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</si>
  <si>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</si>
  <si>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</si>
  <si>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</si>
  <si>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</si>
  <si>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</si>
  <si>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</si>
  <si>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</si>
  <si>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</si>
  <si>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</si>
  <si>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</si>
  <si>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</si>
  <si>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</si>
  <si>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</si>
  <si>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</si>
  <si>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</si>
  <si>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</si>
  <si>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</si>
  <si>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</si>
  <si>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</si>
  <si>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</si>
  <si>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</si>
  <si>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</si>
  <si>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</si>
  <si>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</si>
  <si>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</si>
  <si>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</si>
  <si>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</si>
  <si>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</si>
  <si>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</si>
  <si>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</si>
  <si>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</si>
  <si>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</si>
  <si>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</si>
  <si>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</si>
  <si>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</si>
  <si>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</si>
  <si>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</si>
  <si>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</si>
  <si>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</si>
  <si>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</si>
  <si>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</si>
  <si>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</si>
  <si>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</si>
  <si>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</si>
  <si>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</si>
  <si>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</si>
  <si>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</si>
  <si>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</si>
  <si>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</si>
  <si>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</si>
  <si>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</si>
  <si>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</si>
  <si>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</si>
  <si>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</si>
  <si>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</si>
  <si>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</si>
  <si>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</si>
  <si>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</si>
  <si>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</si>
  <si>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</si>
  <si>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</si>
  <si>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</si>
  <si>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</si>
  <si>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</si>
  <si>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</si>
  <si>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</si>
  <si>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</si>
  <si>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</si>
  <si>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</si>
  <si>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</si>
  <si>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</si>
  <si>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</si>
  <si>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</si>
  <si>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</si>
  <si>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</si>
  <si>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</si>
  <si>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</si>
  <si>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</si>
  <si>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</si>
  <si>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</si>
  <si>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</si>
  <si>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</si>
  <si>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</si>
  <si>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</si>
  <si>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</si>
  <si>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</si>
  <si>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</si>
  <si>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</si>
  <si>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</si>
  <si>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</si>
  <si>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</si>
  <si>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</si>
  <si>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</si>
  <si>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</si>
  <si>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</si>
  <si>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</si>
  <si>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</si>
  <si>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</si>
  <si>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</si>
  <si>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</si>
  <si>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</si>
  <si>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</si>
  <si>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</si>
  <si>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</si>
  <si>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</si>
  <si>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</si>
  <si>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</si>
  <si>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</si>
  <si>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</si>
  <si>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</si>
  <si>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</si>
  <si>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</si>
  <si>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</si>
  <si>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</si>
  <si>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</si>
  <si>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</si>
  <si>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</si>
  <si>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</si>
  <si>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</si>
  <si>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</si>
  <si>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</si>
  <si>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</si>
  <si>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</si>
  <si>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</si>
  <si>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</si>
  <si>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</si>
  <si>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</si>
  <si>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</si>
  <si>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</si>
  <si>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</si>
  <si>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</si>
  <si>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</si>
  <si>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</si>
  <si>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</si>
  <si>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</si>
  <si>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</si>
  <si>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</si>
  <si>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</si>
  <si>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</si>
  <si>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</si>
  <si>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</si>
  <si>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</si>
  <si>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</si>
  <si>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</si>
  <si>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</si>
  <si>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</si>
  <si>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</si>
  <si>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</si>
  <si>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</si>
  <si>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</si>
  <si>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</si>
  <si>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</si>
  <si>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</si>
  <si>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</si>
  <si>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</si>
  <si>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</si>
  <si>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</si>
  <si>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</si>
  <si>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</si>
  <si>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</si>
  <si>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</si>
  <si>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</si>
  <si>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</si>
  <si>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</si>
  <si>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</si>
  <si>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</si>
  <si>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</si>
  <si>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</si>
  <si>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</si>
  <si>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</si>
  <si>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</si>
  <si>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</si>
  <si>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</si>
  <si>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</si>
  <si>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</si>
  <si>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</si>
  <si>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</si>
  <si>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</si>
  <si>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</si>
  <si>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</si>
  <si>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</si>
  <si>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</si>
  <si>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</si>
  <si>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</si>
  <si>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</si>
  <si>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</si>
  <si>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</si>
  <si>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</si>
  <si>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</si>
  <si>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</si>
  <si>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</si>
  <si>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</si>
  <si>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</si>
  <si>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</si>
  <si>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</si>
  <si>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</si>
  <si>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</si>
  <si>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</si>
  <si>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</si>
  <si>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</si>
  <si>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</si>
  <si>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</si>
  <si>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</si>
  <si>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</si>
  <si>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</si>
  <si>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</si>
  <si>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</si>
  <si>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</si>
  <si>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</si>
  <si>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</si>
  <si>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</si>
  <si>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</si>
  <si>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</si>
  <si>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</si>
  <si>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</si>
  <si>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</si>
  <si>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</si>
  <si>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</si>
  <si>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</si>
  <si>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</si>
  <si>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</si>
  <si>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</si>
  <si>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</si>
  <si>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</si>
  <si>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</si>
  <si>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</si>
  <si>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</si>
  <si>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</si>
  <si>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</si>
  <si>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</si>
  <si>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</si>
  <si>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</si>
  <si>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</si>
  <si>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</si>
  <si>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</si>
  <si>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</si>
  <si>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</si>
  <si>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</si>
  <si>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</si>
  <si>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</si>
  <si>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</si>
  <si>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</si>
  <si>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</si>
  <si>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</si>
  <si>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</si>
  <si>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</si>
  <si>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</si>
  <si>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</si>
  <si>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</si>
  <si>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</si>
  <si>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</si>
  <si>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</si>
  <si>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</si>
  <si>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</si>
  <si>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</si>
  <si>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</si>
  <si>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</si>
  <si>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</si>
  <si>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</si>
  <si>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</si>
  <si>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</si>
  <si>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</si>
  <si>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</si>
  <si>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</si>
  <si>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</si>
  <si>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</si>
  <si>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</si>
  <si>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</si>
  <si>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</si>
  <si>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</si>
  <si>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</si>
  <si>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</si>
  <si>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</si>
  <si>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</si>
  <si>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</si>
  <si>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</si>
  <si>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</si>
  <si>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</si>
  <si>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</si>
  <si>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</si>
  <si>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</si>
  <si>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</si>
  <si>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</si>
  <si>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</si>
  <si>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</si>
  <si>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</si>
  <si>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</si>
  <si>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</si>
  <si>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</si>
  <si>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</si>
  <si>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</si>
  <si>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</si>
  <si>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</si>
  <si>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</si>
  <si>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</si>
  <si>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</si>
  <si>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</si>
  <si>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</si>
  <si>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</si>
  <si>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</si>
  <si>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</si>
  <si>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</si>
  <si>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</si>
  <si>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</si>
  <si>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</si>
  <si>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</si>
  <si>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</si>
  <si>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</si>
  <si>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</si>
  <si>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</si>
  <si>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</si>
  <si>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</si>
  <si>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</si>
  <si>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</si>
  <si>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</si>
  <si>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</si>
  <si>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</si>
  <si>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</si>
  <si>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</si>
  <si>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</si>
  <si>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</si>
  <si>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</si>
  <si>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</si>
  <si>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</si>
  <si>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</si>
  <si>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</si>
  <si>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</si>
  <si>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</si>
  <si>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</si>
  <si>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</si>
  <si>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</si>
  <si>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</si>
  <si>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</si>
  <si>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</si>
  <si>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</si>
  <si>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</si>
  <si>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</si>
  <si>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</si>
  <si>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</si>
  <si>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</si>
  <si>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</si>
  <si>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</si>
  <si>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</si>
  <si>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</si>
  <si>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</si>
  <si>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</si>
  <si>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</si>
  <si>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</si>
  <si>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</si>
  <si>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</si>
  <si>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</si>
  <si>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</si>
  <si>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</si>
  <si>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</si>
  <si>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</si>
  <si>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</si>
  <si>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</si>
  <si>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</si>
  <si>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</si>
  <si>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</si>
  <si>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</si>
  <si>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</si>
  <si>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</si>
  <si>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</si>
  <si>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</si>
  <si>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</si>
  <si>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</si>
  <si>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</si>
  <si>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</si>
  <si>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</si>
  <si>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</si>
  <si>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</si>
  <si>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</si>
  <si>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</si>
  <si>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</si>
  <si>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</si>
  <si>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</si>
  <si>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</si>
  <si>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</si>
  <si>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</si>
  <si>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</si>
  <si>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</si>
  <si>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</si>
  <si>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</si>
  <si>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</si>
  <si>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</si>
  <si>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</si>
  <si>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</si>
  <si>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</si>
  <si>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</si>
  <si>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</si>
  <si>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</si>
  <si>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</si>
  <si>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</si>
  <si>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</si>
  <si>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</si>
  <si>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</si>
  <si>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</si>
  <si>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</si>
  <si>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</si>
  <si>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</si>
  <si>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</si>
  <si>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</si>
  <si>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</si>
  <si>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</si>
  <si>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</si>
  <si>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</si>
  <si>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</si>
  <si>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</si>
  <si>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</si>
  <si>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</si>
  <si>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</si>
  <si>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</si>
  <si>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</si>
  <si>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</si>
  <si>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</si>
  <si>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</si>
  <si>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</si>
  <si>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</si>
  <si>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</si>
  <si>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</si>
  <si>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</si>
  <si>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</si>
  <si>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</si>
  <si>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</si>
  <si>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</si>
  <si>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</si>
  <si>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</si>
  <si>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</si>
  <si>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</si>
  <si>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</si>
  <si>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</si>
  <si>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</si>
  <si>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</si>
  <si>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</si>
  <si>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</si>
  <si>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</si>
  <si>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</si>
  <si>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</si>
  <si>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</si>
  <si>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</si>
  <si>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</si>
  <si>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</si>
  <si>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</si>
  <si>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</si>
  <si>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</si>
  <si>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</si>
  <si>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</si>
  <si>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</si>
  <si>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</si>
  <si>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</si>
  <si>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</si>
  <si>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</si>
  <si>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</si>
  <si>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</si>
  <si>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</si>
  <si>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</si>
  <si>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</si>
  <si>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</si>
  <si>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</si>
  <si>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</si>
  <si>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</si>
  <si>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</si>
  <si>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</si>
  <si>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</si>
  <si>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</si>
  <si>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</si>
  <si>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</si>
  <si>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</si>
  <si>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</si>
  <si>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</si>
  <si>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</si>
  <si>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</si>
  <si>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</si>
  <si>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</si>
  <si>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</si>
  <si>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</si>
  <si>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</si>
  <si>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</si>
  <si>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</si>
  <si>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</si>
  <si>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</si>
  <si>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</si>
  <si>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</si>
  <si>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</si>
  <si>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</si>
  <si>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</si>
  <si>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</si>
  <si>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</si>
  <si>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</si>
  <si>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</si>
  <si>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</si>
  <si>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</si>
  <si>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</si>
  <si>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</si>
  <si>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</si>
  <si>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</si>
  <si>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</si>
  <si>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</si>
  <si>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</si>
  <si>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</si>
  <si>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</si>
  <si>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</si>
  <si>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</si>
  <si>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</si>
  <si>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</si>
  <si>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</si>
  <si>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</si>
  <si>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</si>
  <si>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</si>
  <si>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</si>
  <si>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</si>
  <si>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</si>
  <si>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</si>
  <si>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</si>
  <si>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</si>
  <si>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</si>
  <si>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</si>
  <si>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</si>
  <si>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</si>
  <si>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</si>
  <si>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</si>
  <si>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</si>
  <si>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</si>
  <si>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</si>
  <si>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</si>
  <si>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</si>
  <si>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</si>
  <si>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</si>
  <si>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</si>
  <si>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</si>
  <si>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</si>
  <si>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</si>
  <si>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</si>
  <si>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</si>
  <si>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</si>
  <si>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</si>
  <si>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</si>
  <si>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</si>
  <si>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</si>
  <si>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</si>
  <si>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</si>
  <si>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</si>
  <si>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</si>
  <si>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</si>
  <si>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</si>
  <si>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</si>
  <si>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</si>
  <si>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</si>
  <si>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</si>
  <si>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</si>
  <si>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</si>
  <si>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</si>
  <si>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</si>
  <si>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</si>
  <si>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</si>
  <si>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</si>
  <si>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</si>
  <si>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</si>
  <si>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</si>
  <si>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</si>
  <si>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</si>
  <si>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</si>
  <si>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</si>
  <si>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</si>
  <si>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</si>
  <si>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</si>
  <si>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</si>
  <si>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</si>
  <si>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</si>
  <si>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</si>
  <si>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</si>
  <si>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</si>
  <si>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</si>
  <si>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</si>
  <si>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</si>
  <si>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</si>
  <si>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</si>
  <si>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</si>
  <si>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</si>
  <si>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</si>
  <si>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</si>
  <si>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</si>
  <si>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</si>
  <si>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</si>
  <si>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</si>
  <si>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</si>
  <si>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</si>
  <si>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</si>
  <si>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</si>
  <si>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</si>
  <si>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</si>
  <si>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</si>
  <si>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</si>
  <si>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</si>
  <si>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</si>
  <si>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</si>
  <si>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</si>
  <si>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</si>
  <si>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</si>
  <si>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</si>
  <si>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</si>
  <si>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</si>
  <si>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</si>
  <si>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</si>
  <si>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</si>
  <si>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</si>
  <si>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</si>
  <si>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</si>
  <si>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</si>
  <si>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</si>
  <si>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</si>
  <si>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</si>
  <si>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</si>
  <si>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</si>
  <si>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</si>
  <si>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</si>
  <si>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</si>
  <si>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</si>
  <si>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</si>
  <si>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</si>
  <si>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</si>
  <si>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</si>
  <si>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</si>
  <si>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</si>
  <si>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</si>
  <si>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</si>
  <si>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</si>
  <si>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</si>
  <si>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</si>
  <si>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</si>
  <si>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</si>
  <si>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</si>
  <si>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</si>
  <si>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</si>
  <si>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</si>
  <si>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</si>
  <si>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</si>
  <si>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</si>
  <si>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</si>
  <si>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</si>
  <si>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</si>
  <si>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</si>
  <si>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</si>
  <si>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</si>
  <si>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</si>
  <si>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</si>
  <si>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</si>
  <si>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</si>
  <si>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</si>
  <si>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</si>
  <si>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</si>
  <si>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</si>
  <si>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</si>
  <si>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</si>
  <si>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</si>
  <si>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</si>
  <si>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</si>
  <si>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</si>
  <si>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</si>
  <si>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</si>
  <si>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</si>
  <si>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</si>
  <si>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</si>
  <si>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</si>
  <si>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</si>
  <si>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</si>
  <si>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</si>
  <si>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</si>
  <si>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</si>
  <si>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</si>
  <si>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</si>
  <si>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</si>
  <si>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</si>
  <si>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</si>
  <si>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</si>
  <si>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</si>
  <si>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</si>
  <si>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</si>
  <si>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</si>
  <si>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</si>
  <si>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</si>
  <si>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</si>
  <si>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</si>
  <si>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</si>
  <si>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</si>
  <si>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</si>
  <si>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</si>
  <si>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</si>
  <si>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</si>
  <si>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</si>
  <si>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</si>
  <si>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</si>
  <si>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</si>
  <si>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</si>
  <si>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</si>
  <si>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</si>
  <si>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</si>
  <si>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</si>
  <si>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</si>
  <si>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</si>
  <si>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</si>
  <si>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</si>
  <si>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</si>
  <si>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</si>
  <si>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</si>
  <si>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</si>
  <si>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</si>
  <si>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</si>
  <si>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</si>
  <si>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</si>
  <si>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</si>
  <si>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</si>
  <si>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</si>
  <si>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</si>
  <si>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</si>
  <si>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</si>
  <si>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</si>
  <si>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</si>
  <si>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</si>
  <si>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</si>
  <si>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</si>
  <si>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</si>
  <si>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</si>
  <si>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</si>
  <si>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</si>
  <si>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</si>
  <si>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</si>
  <si>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</si>
  <si>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</si>
  <si>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</si>
  <si>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</si>
  <si>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</si>
  <si>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</si>
  <si>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</si>
  <si>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</si>
  <si>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</si>
  <si>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</si>
  <si>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</si>
  <si>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</si>
  <si>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</si>
  <si>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</si>
  <si>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</si>
  <si>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</si>
  <si>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</si>
  <si>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</si>
  <si>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</si>
  <si>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</si>
  <si>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</si>
  <si>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</si>
  <si>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</si>
  <si>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</si>
  <si>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</si>
  <si>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</si>
  <si>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</si>
  <si>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</si>
  <si>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</si>
  <si>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</si>
  <si>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</si>
  <si>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</si>
  <si>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</si>
  <si>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</si>
  <si>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</si>
  <si>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</si>
  <si>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</si>
  <si>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</si>
  <si>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</si>
  <si>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</si>
  <si>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</si>
  <si>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</si>
  <si>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</si>
  <si>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</si>
  <si>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</si>
  <si>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</si>
  <si>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</si>
  <si>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</si>
  <si>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</si>
  <si>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</si>
  <si>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</si>
  <si>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</si>
  <si>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</si>
  <si>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</si>
  <si>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</si>
  <si>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</si>
  <si>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</si>
  <si>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</si>
  <si>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</si>
  <si>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</si>
  <si>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</si>
  <si>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</si>
  <si>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</si>
  <si>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</si>
  <si>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</si>
  <si>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</si>
  <si>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</si>
  <si>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</si>
  <si>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</si>
  <si>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</si>
  <si>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</si>
  <si>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</si>
  <si>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</si>
  <si>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</si>
  <si>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</si>
  <si>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</si>
  <si>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</si>
  <si>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</si>
  <si>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</si>
  <si>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</si>
  <si>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</si>
  <si>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</si>
  <si>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</si>
  <si>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</si>
  <si>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</si>
  <si>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</si>
  <si>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</si>
  <si>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</si>
  <si>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</si>
  <si>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</si>
  <si>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</si>
  <si>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</si>
  <si>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</si>
  <si>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</si>
  <si>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</si>
  <si>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</si>
  <si>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</si>
  <si>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</si>
  <si>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</si>
  <si>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</si>
  <si>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</si>
  <si>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</si>
  <si>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</si>
  <si>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</si>
  <si>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</si>
  <si>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</si>
  <si>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</si>
  <si>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</si>
  <si>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</si>
  <si>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</si>
  <si>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</si>
  <si>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</si>
  <si>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</si>
  <si>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</si>
  <si>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</si>
  <si>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</si>
  <si>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</si>
  <si>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</si>
  <si>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</si>
  <si>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</si>
  <si>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</si>
  <si>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</si>
  <si>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</si>
  <si>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</si>
  <si>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</si>
  <si>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</si>
  <si>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</si>
  <si>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</si>
  <si>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</si>
  <si>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</si>
  <si>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</si>
  <si>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</si>
  <si>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</si>
  <si>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</si>
  <si>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</si>
  <si>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</si>
  <si>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</si>
  <si>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</si>
  <si>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</si>
  <si>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</si>
  <si>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</si>
  <si>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</si>
  <si>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</si>
  <si>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</si>
  <si>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</si>
  <si>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</si>
  <si>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</si>
  <si>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</si>
  <si>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</si>
  <si>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</si>
  <si>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</si>
  <si>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</si>
  <si>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</si>
  <si>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</si>
  <si>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</si>
  <si>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</si>
  <si>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</si>
  <si>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</si>
  <si>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</si>
  <si>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</si>
  <si>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</si>
  <si>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</si>
  <si>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</si>
  <si>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</si>
  <si>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</si>
  <si>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</si>
  <si>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</si>
  <si>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</si>
  <si>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</si>
  <si>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</si>
  <si>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</si>
  <si>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</si>
  <si>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</si>
  <si>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</si>
  <si>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</si>
  <si>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</si>
  <si>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</si>
  <si>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</si>
  <si>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</si>
  <si>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</si>
  <si>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</si>
  <si>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</si>
  <si>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</si>
  <si>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</si>
  <si>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</si>
  <si>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</si>
  <si>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</si>
  <si>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</si>
  <si>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</si>
  <si>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</si>
  <si>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</si>
  <si>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</si>
  <si>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</si>
  <si>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</si>
  <si>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</si>
  <si>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</si>
  <si>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</si>
  <si>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</si>
  <si>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</si>
  <si>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</si>
  <si>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</si>
  <si>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</si>
  <si>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</si>
  <si>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</si>
  <si>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</si>
  <si>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</si>
  <si>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</si>
  <si>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</si>
  <si>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</si>
  <si>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</si>
  <si>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</si>
  <si>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</si>
  <si>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</si>
  <si>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</si>
  <si>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</si>
  <si>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</si>
  <si>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</si>
  <si>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</si>
  <si>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</si>
  <si>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</si>
  <si>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</si>
  <si>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</si>
  <si>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</si>
  <si>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</si>
  <si>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</si>
  <si>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</si>
  <si>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</si>
  <si>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</si>
  <si>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</si>
  <si>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</si>
  <si>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</si>
  <si>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</si>
  <si>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</si>
  <si>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</si>
  <si>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</si>
  <si>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</si>
  <si>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</si>
  <si>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</si>
  <si>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</si>
  <si>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</si>
  <si>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</si>
  <si>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</si>
  <si>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</si>
  <si>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</si>
  <si>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</si>
  <si>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</si>
  <si>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</si>
  <si>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</si>
  <si>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</si>
  <si>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</si>
  <si>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</si>
  <si>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</si>
  <si>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</si>
  <si>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</si>
  <si>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</si>
  <si>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</si>
  <si>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</si>
  <si>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</si>
  <si>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</si>
  <si>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</si>
  <si>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</si>
  <si>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</si>
  <si>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</si>
  <si>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</si>
  <si>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</si>
  <si>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</si>
  <si>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</si>
  <si>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</si>
  <si>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</si>
  <si>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</si>
  <si>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</si>
  <si>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</si>
  <si>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</si>
  <si>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</si>
  <si>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</si>
  <si>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</si>
  <si>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</si>
  <si>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</si>
  <si>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</si>
  <si>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</si>
  <si>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</si>
  <si>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</si>
  <si>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</si>
  <si>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</si>
  <si>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</si>
  <si>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</si>
  <si>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</si>
  <si>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</si>
  <si>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</si>
  <si>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</si>
  <si>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</si>
  <si>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</si>
  <si>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</si>
  <si>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</si>
  <si>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</si>
  <si>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</si>
  <si>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</si>
  <si>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</si>
  <si>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</si>
  <si>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</si>
  <si>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</si>
  <si>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</si>
  <si>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</si>
  <si>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</si>
  <si>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</si>
  <si>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</si>
  <si>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</si>
  <si>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</si>
  <si>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</si>
  <si>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</si>
  <si>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</si>
  <si>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</si>
  <si>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</si>
  <si>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</si>
  <si>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</si>
  <si>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</si>
  <si>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</si>
  <si>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</si>
  <si>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</si>
  <si>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</si>
  <si>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</si>
  <si>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</si>
  <si>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</si>
  <si>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</si>
  <si>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</si>
  <si>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</si>
  <si>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</si>
  <si>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</si>
  <si>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</si>
  <si>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</si>
  <si>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</si>
  <si>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</si>
  <si>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</si>
  <si>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</si>
  <si>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</si>
  <si>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</si>
  <si>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</si>
  <si>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</si>
  <si>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</si>
  <si>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</si>
  <si>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</si>
  <si>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</si>
  <si>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</si>
  <si>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</si>
  <si>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</si>
  <si>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</si>
  <si>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</si>
  <si>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</si>
  <si>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</si>
  <si>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</si>
  <si>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</si>
  <si>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</si>
  <si>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</si>
  <si>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</si>
  <si>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</si>
  <si>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</si>
  <si>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</si>
  <si>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</si>
  <si>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</si>
  <si>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</si>
  <si>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</si>
  <si>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</si>
  <si>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</si>
  <si>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</si>
  <si>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</si>
  <si>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</si>
  <si>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</si>
  <si>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</si>
  <si>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</si>
  <si>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</si>
  <si>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</si>
  <si>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</si>
  <si>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</si>
  <si>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</si>
  <si>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</si>
  <si>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</si>
  <si>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</si>
  <si>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</si>
  <si>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</si>
  <si>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</si>
  <si>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</si>
  <si>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</si>
  <si>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</si>
  <si>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</si>
  <si>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</si>
  <si>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</si>
  <si>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</si>
  <si>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</si>
  <si>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</si>
  <si>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</si>
  <si>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</si>
  <si>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</si>
  <si>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</si>
  <si>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</si>
  <si>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</si>
  <si>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</si>
  <si>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</si>
  <si>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</si>
  <si>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</si>
  <si>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</si>
  <si>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</si>
  <si>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</si>
  <si>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</si>
  <si>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</si>
  <si>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</si>
  <si>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</si>
  <si>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</si>
  <si>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</si>
  <si>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</si>
  <si>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</si>
  <si>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</si>
  <si>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</si>
  <si>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</si>
  <si>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</si>
  <si>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</si>
  <si>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</si>
  <si>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</si>
  <si>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</si>
  <si>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</si>
  <si>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</si>
  <si>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</si>
  <si>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</si>
  <si>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</si>
  <si>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</si>
  <si>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</si>
  <si>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</si>
  <si>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</si>
  <si>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</si>
  <si>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</si>
  <si>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</si>
  <si>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</si>
  <si>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</si>
  <si>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</si>
  <si>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</si>
  <si>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</si>
  <si>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</si>
  <si>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</si>
  <si>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</si>
  <si>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</si>
  <si>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</si>
  <si>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</si>
  <si>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</si>
  <si>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</si>
  <si>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</si>
  <si>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</si>
  <si>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</si>
  <si>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</si>
  <si>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</si>
  <si>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</si>
  <si>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</si>
  <si>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</si>
  <si>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</si>
  <si>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</si>
  <si>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</si>
  <si>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</si>
  <si>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</si>
  <si>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</si>
  <si>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</si>
  <si>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</si>
  <si>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</si>
  <si>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</si>
  <si>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</si>
  <si>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</si>
  <si>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</si>
  <si>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</si>
  <si>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</si>
  <si>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</si>
  <si>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</si>
  <si>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</si>
  <si>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</si>
  <si>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</si>
  <si>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</si>
  <si>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</si>
  <si>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</si>
  <si>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</si>
  <si>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</si>
  <si>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</si>
  <si>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</si>
  <si>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</si>
  <si>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</si>
  <si>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</si>
  <si>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</si>
  <si>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</si>
  <si>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</si>
  <si>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</si>
  <si>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</si>
  <si>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</si>
  <si>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</si>
  <si>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</si>
  <si>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</si>
  <si>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</si>
  <si>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</si>
  <si>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</si>
  <si>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</si>
  <si>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</si>
  <si>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</si>
  <si>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</si>
  <si>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</si>
  <si>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</si>
  <si>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</si>
  <si>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</si>
  <si>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</si>
  <si>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</si>
  <si>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</si>
  <si>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</si>
  <si>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</si>
  <si>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</si>
  <si>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</si>
  <si>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</si>
  <si>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</si>
  <si>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</si>
  <si>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</si>
  <si>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</si>
  <si>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</si>
  <si>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</si>
  <si>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</si>
  <si>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</si>
  <si>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</si>
  <si>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</si>
  <si>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</si>
  <si>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</si>
  <si>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</si>
  <si>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</si>
  <si>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</si>
  <si>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</si>
  <si>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</si>
  <si>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</si>
  <si>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</si>
  <si>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</si>
  <si>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</si>
  <si>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</si>
  <si>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</si>
  <si>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</si>
  <si>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</si>
  <si>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</si>
  <si>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</si>
  <si>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</si>
  <si>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</si>
  <si>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</si>
  <si>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</si>
  <si>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</si>
  <si>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</si>
  <si>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</si>
  <si>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</si>
  <si>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</si>
  <si>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</si>
  <si>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</si>
  <si>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</si>
  <si>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</si>
  <si>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</si>
  <si>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</si>
  <si>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</si>
  <si>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</si>
  <si>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</si>
  <si>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</si>
  <si>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</si>
  <si>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</si>
  <si>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</si>
  <si>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</si>
  <si>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</si>
  <si>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</si>
  <si>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</si>
  <si>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</si>
  <si>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</si>
  <si>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</si>
  <si>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</si>
  <si>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</si>
  <si>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</si>
  <si>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</si>
  <si>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</si>
  <si>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</si>
  <si>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</si>
  <si>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</si>
  <si>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</si>
  <si>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</si>
  <si>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</si>
  <si>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</si>
  <si>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</si>
  <si>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</si>
  <si>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</si>
  <si>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</si>
  <si>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</si>
  <si>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</si>
  <si>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</si>
  <si>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</si>
  <si>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</si>
  <si>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</si>
  <si>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</si>
  <si>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</si>
  <si>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</si>
  <si>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</si>
  <si>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</si>
  <si>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</si>
  <si>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</si>
  <si>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</si>
  <si>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</si>
  <si>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</si>
  <si>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</si>
  <si>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</si>
  <si>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</si>
  <si>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</si>
  <si>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</si>
  <si>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</si>
  <si>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</si>
  <si>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</si>
  <si>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</si>
  <si>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</si>
  <si>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</si>
  <si>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</si>
  <si>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</si>
  <si>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</si>
  <si>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</si>
  <si>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</si>
  <si>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</si>
  <si>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</si>
  <si>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</si>
  <si>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</si>
  <si>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</si>
  <si>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</si>
  <si>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</si>
  <si>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</si>
  <si>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</si>
  <si>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</si>
  <si>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</si>
  <si>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</si>
  <si>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</si>
  <si>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</si>
  <si>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</si>
  <si>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</si>
  <si>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</si>
  <si>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</si>
  <si>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</si>
  <si>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</si>
  <si>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</si>
  <si>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</si>
  <si>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</si>
  <si>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</si>
  <si>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</si>
  <si>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</si>
  <si>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</si>
  <si>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</si>
  <si>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</si>
  <si>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</si>
  <si>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</si>
  <si>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</si>
  <si>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</si>
  <si>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</si>
  <si>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</si>
  <si>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</si>
  <si>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</si>
  <si>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</si>
  <si>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</si>
  <si>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</si>
  <si>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</si>
  <si>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</si>
  <si>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</si>
  <si>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</si>
  <si>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</si>
  <si>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</si>
  <si>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</si>
  <si>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</si>
  <si>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</si>
  <si>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</si>
  <si>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</si>
  <si>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</si>
  <si>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</si>
  <si>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</si>
  <si>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</si>
  <si>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</si>
  <si>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</si>
  <si>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</si>
  <si>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</si>
  <si>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</si>
  <si>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</si>
  <si>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</si>
  <si>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</si>
  <si>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</si>
  <si>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</si>
  <si>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</si>
  <si>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</si>
  <si>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</si>
  <si>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</si>
  <si>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</si>
  <si>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</si>
  <si>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</si>
  <si>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</si>
  <si>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</si>
  <si>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</si>
  <si>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</si>
  <si>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</si>
  <si>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</si>
  <si>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</si>
  <si>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</si>
  <si>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</si>
  <si>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</si>
  <si>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</si>
  <si>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</si>
  <si>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</si>
  <si>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</si>
  <si>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</si>
  <si>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</si>
  <si>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</si>
  <si>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</si>
  <si>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</si>
  <si>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</si>
  <si>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</si>
  <si>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</si>
  <si>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</si>
  <si>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</si>
  <si>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</si>
  <si>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</si>
  <si>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</si>
  <si>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</si>
  <si>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</si>
  <si>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</si>
  <si>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</si>
  <si>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</si>
  <si>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</si>
  <si>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</si>
  <si>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</si>
  <si>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</si>
  <si>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</si>
  <si>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</si>
  <si>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</si>
  <si>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</si>
  <si>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</si>
  <si>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</si>
  <si>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</si>
  <si>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</si>
  <si>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</si>
  <si>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</si>
  <si>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</si>
  <si>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</si>
  <si>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</si>
  <si>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</si>
  <si>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</si>
  <si>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</si>
  <si>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</si>
  <si>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</si>
  <si>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</si>
  <si>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</si>
  <si>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</si>
  <si>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</si>
  <si>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</si>
  <si>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</si>
  <si>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</si>
  <si>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</si>
  <si>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</si>
  <si>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</si>
  <si>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</si>
  <si>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</si>
  <si>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</si>
  <si>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</si>
  <si>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</si>
  <si>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</si>
  <si>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</si>
  <si>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</si>
  <si>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</si>
  <si>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</si>
  <si>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</si>
  <si>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</si>
  <si>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</si>
  <si>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</si>
  <si>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</si>
  <si>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</si>
  <si>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</si>
  <si>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</si>
  <si>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</si>
  <si>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</si>
  <si>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</si>
  <si>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</si>
  <si>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</si>
  <si>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</si>
  <si>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</si>
  <si>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</si>
  <si>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</si>
  <si>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</si>
  <si>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</si>
  <si>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</si>
  <si>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</si>
  <si>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</si>
  <si>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</si>
  <si>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</si>
  <si>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</si>
  <si>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</si>
  <si>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</si>
  <si>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</si>
  <si>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</si>
  <si>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</si>
  <si>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</si>
  <si>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</si>
  <si>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</si>
  <si>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</si>
  <si>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</si>
  <si>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</si>
  <si>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</si>
  <si>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</si>
  <si>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</si>
  <si>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</si>
  <si>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</si>
  <si>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</si>
  <si>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</si>
  <si>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</si>
  <si>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</si>
  <si>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</si>
  <si>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</si>
  <si>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</si>
  <si>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</si>
  <si>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</si>
  <si>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</si>
  <si>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</si>
  <si>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</si>
  <si>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</si>
  <si>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</si>
  <si>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</si>
  <si>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</si>
  <si>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</si>
  <si>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</si>
  <si>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</si>
  <si>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</si>
  <si>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</si>
  <si>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</si>
  <si>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</si>
  <si>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</si>
  <si>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</si>
  <si>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</si>
  <si>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</si>
  <si>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</si>
  <si>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</si>
  <si>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</si>
  <si>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</si>
  <si>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</si>
  <si>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</si>
  <si>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</si>
  <si>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</si>
  <si>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</si>
  <si>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</si>
  <si>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</si>
  <si>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</si>
  <si>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</si>
  <si>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</si>
  <si>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</si>
  <si>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</si>
  <si>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</si>
  <si>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</si>
  <si>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</si>
  <si>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</si>
  <si>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</si>
  <si>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</si>
  <si>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</si>
  <si>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</si>
  <si>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</si>
  <si>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</si>
  <si>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</si>
  <si>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</si>
  <si>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</si>
  <si>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</si>
  <si>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</si>
  <si>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</si>
  <si>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</si>
  <si>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</si>
  <si>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</si>
  <si>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</si>
  <si>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</si>
  <si>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</si>
  <si>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</si>
  <si>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</si>
  <si>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</si>
  <si>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</si>
  <si>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</si>
  <si>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</si>
  <si>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</si>
  <si>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</si>
  <si>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</si>
  <si>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</si>
  <si>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</si>
  <si>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</si>
  <si>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</si>
  <si>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</si>
  <si>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</si>
  <si>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</si>
  <si>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</si>
  <si>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</si>
  <si>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</si>
  <si>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</si>
  <si>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</si>
  <si>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</si>
  <si>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</si>
  <si>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</si>
  <si>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</si>
  <si>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</si>
  <si>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</si>
  <si>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</si>
  <si>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</si>
  <si>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</si>
  <si>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</si>
  <si>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</si>
  <si>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</si>
  <si>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</si>
  <si>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</si>
  <si>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</si>
  <si>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</si>
  <si>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</si>
  <si>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</si>
  <si>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</si>
  <si>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</si>
  <si>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</si>
  <si>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</si>
  <si>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</si>
  <si>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</si>
  <si>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</si>
  <si>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</si>
  <si>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</si>
  <si>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</si>
  <si>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</si>
  <si>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</si>
  <si>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</si>
  <si>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</si>
  <si>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</si>
  <si>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</si>
  <si>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</si>
  <si>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</si>
  <si>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</si>
  <si>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</si>
  <si>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</si>
  <si>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</si>
  <si>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</si>
  <si>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</si>
  <si>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</si>
  <si>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</si>
  <si>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</si>
  <si>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</si>
  <si>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</si>
  <si>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</si>
  <si>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</si>
  <si>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</si>
  <si>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</si>
  <si>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</si>
  <si>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</si>
  <si>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</si>
  <si>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</si>
  <si>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</si>
  <si>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</si>
  <si>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</si>
  <si>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</si>
  <si>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</si>
  <si>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</si>
  <si>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</si>
  <si>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</si>
  <si>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</si>
  <si>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</si>
  <si>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</si>
  <si>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</si>
  <si>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</si>
  <si>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</si>
  <si>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</si>
  <si>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</si>
  <si>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</si>
  <si>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</si>
  <si>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</si>
  <si>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</si>
  <si>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</si>
  <si>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</si>
  <si>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</si>
  <si>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</si>
  <si>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</si>
  <si>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</si>
  <si>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</si>
  <si>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</si>
  <si>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</si>
  <si>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</si>
  <si>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</si>
  <si>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</si>
  <si>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</si>
  <si>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</si>
  <si>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</si>
  <si>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</si>
  <si>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</si>
  <si>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</si>
  <si>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</si>
  <si>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</si>
  <si>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</si>
  <si>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</si>
  <si>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</si>
  <si>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</si>
  <si>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</si>
  <si>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</si>
  <si>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</si>
  <si>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</si>
  <si>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</si>
  <si>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</si>
  <si>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</si>
  <si>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</si>
  <si>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</si>
  <si>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</si>
  <si>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</si>
  <si>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</si>
  <si>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</si>
  <si>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</si>
  <si>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</si>
  <si>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</si>
  <si>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</si>
  <si>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</si>
  <si>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</si>
  <si>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</si>
  <si>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</si>
  <si>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</si>
  <si>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</si>
  <si>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</si>
  <si>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</si>
  <si>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</si>
  <si>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</si>
  <si>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</si>
  <si>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</si>
  <si>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</si>
  <si>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</si>
  <si>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</si>
  <si>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</si>
  <si>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</si>
  <si>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</si>
  <si>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</si>
  <si>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</si>
  <si>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</si>
  <si>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</si>
  <si>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</si>
  <si>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</si>
  <si>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</si>
  <si>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</si>
  <si>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</si>
  <si>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</si>
  <si>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</si>
  <si>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</si>
  <si>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</si>
  <si>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</si>
  <si>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</si>
  <si>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</si>
  <si>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</si>
  <si>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</si>
  <si>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</si>
  <si>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</si>
  <si>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</si>
  <si>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</si>
  <si>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</si>
  <si>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</si>
  <si>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</si>
  <si>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</si>
  <si>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</si>
  <si>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</si>
  <si>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</si>
  <si>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</si>
  <si>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</si>
  <si>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</si>
  <si>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</si>
  <si>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</si>
  <si>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</si>
  <si>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</si>
  <si>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</si>
  <si>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</si>
  <si>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</si>
  <si>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</si>
  <si>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</si>
  <si>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</si>
  <si>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</si>
  <si>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</si>
  <si>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</si>
  <si>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</si>
  <si>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</si>
  <si>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</si>
  <si>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</si>
  <si>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</si>
  <si>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</si>
  <si>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</si>
  <si>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</si>
  <si>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</si>
  <si>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</si>
  <si>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</si>
  <si>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</si>
  <si>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</si>
  <si>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</si>
  <si>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</si>
  <si>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</si>
  <si>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</si>
  <si>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</si>
  <si>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</si>
  <si>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</si>
  <si>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</si>
  <si>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</si>
  <si>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</si>
  <si>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</si>
  <si>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</si>
  <si>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</si>
  <si>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</si>
  <si>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</si>
  <si>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</si>
  <si>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</si>
  <si>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</si>
  <si>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</si>
  <si>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</si>
  <si>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</si>
  <si>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</si>
  <si>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</si>
  <si>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</si>
  <si>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</si>
  <si>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</si>
  <si>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</si>
  <si>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</si>
  <si>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</si>
  <si>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</si>
  <si>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</si>
  <si>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</si>
  <si>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</si>
  <si>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</si>
  <si>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</si>
  <si>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</si>
  <si>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</si>
  <si>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</si>
  <si>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</si>
  <si>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</si>
  <si>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</si>
  <si>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</si>
  <si>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</si>
  <si>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</si>
  <si>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</si>
  <si>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</si>
  <si>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</si>
  <si>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</si>
  <si>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</si>
  <si>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</si>
  <si>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</si>
  <si>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</si>
  <si>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</si>
  <si>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</si>
  <si>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</si>
  <si>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</si>
  <si>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</si>
  <si>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</si>
  <si>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</si>
  <si>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</si>
  <si>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</si>
  <si>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</si>
  <si>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</si>
  <si>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</si>
  <si>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</si>
  <si>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</si>
  <si>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</si>
  <si>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</si>
  <si>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</si>
  <si>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</si>
  <si>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</si>
  <si>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</si>
  <si>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</si>
  <si>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</si>
  <si>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</si>
  <si>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</si>
  <si>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</si>
  <si>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</si>
  <si>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</si>
  <si>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</si>
  <si>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</si>
  <si>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</si>
  <si>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</si>
  <si>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</si>
  <si>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</si>
  <si>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</si>
  <si>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</si>
  <si>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</si>
  <si>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</si>
  <si>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</si>
  <si>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</si>
  <si>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</si>
  <si>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</si>
  <si>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</si>
  <si>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</si>
  <si>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</si>
  <si>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</si>
  <si>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</si>
  <si>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</si>
  <si>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</si>
  <si>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</si>
  <si>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</si>
  <si>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</si>
  <si>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</si>
  <si>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</si>
  <si>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</si>
  <si>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</si>
  <si>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</si>
  <si>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</si>
  <si>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</si>
  <si>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</si>
  <si>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</si>
  <si>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</si>
  <si>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</si>
  <si>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</si>
  <si>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</si>
  <si>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</si>
  <si>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</si>
  <si>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</si>
  <si>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</si>
  <si>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</si>
  <si>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</si>
  <si>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</si>
  <si>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</si>
  <si>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</si>
  <si>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</si>
  <si>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</si>
  <si>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</si>
  <si>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</si>
  <si>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</si>
  <si>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</si>
  <si>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</si>
  <si>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</si>
  <si>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</si>
  <si>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</si>
  <si>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</si>
  <si>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</si>
  <si>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</si>
  <si>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</si>
  <si>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</si>
  <si>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</si>
  <si>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</si>
  <si>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</si>
  <si>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</si>
  <si>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</si>
  <si>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</si>
  <si>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</si>
  <si>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</si>
  <si>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</si>
  <si>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</si>
  <si>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</si>
  <si>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</si>
  <si>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</si>
  <si>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</si>
  <si>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</si>
  <si>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</si>
  <si>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</si>
  <si>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</si>
  <si>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</si>
  <si>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</si>
  <si>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</si>
  <si>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</si>
  <si>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</si>
  <si>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</si>
  <si>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</si>
  <si>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</si>
  <si>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</si>
  <si>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</si>
  <si>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</si>
  <si>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</si>
  <si>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</si>
  <si>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</si>
  <si>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</si>
  <si>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</si>
  <si>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</si>
  <si>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</si>
  <si>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</si>
  <si>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</si>
  <si>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</si>
  <si>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</si>
  <si>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</si>
  <si>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</si>
  <si>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</si>
  <si>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</si>
  <si>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</si>
  <si>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</si>
  <si>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</si>
  <si>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</si>
  <si>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</si>
  <si>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</si>
  <si>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</si>
  <si>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</si>
  <si>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</si>
  <si>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</si>
  <si>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</si>
  <si>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</si>
  <si>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</si>
  <si>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</si>
  <si>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</si>
  <si>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</si>
  <si>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</si>
  <si>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</si>
  <si>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</si>
  <si>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</si>
  <si>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</si>
  <si>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</si>
  <si>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</si>
  <si>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</si>
  <si>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</si>
  <si>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</si>
  <si>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</si>
  <si>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</si>
  <si>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</si>
  <si>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</si>
  <si>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</si>
  <si>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</si>
  <si>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</si>
  <si>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</si>
  <si>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</si>
  <si>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</si>
  <si>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</si>
  <si>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</si>
  <si>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</si>
  <si>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</si>
  <si>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</si>
  <si>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</si>
  <si>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</si>
  <si>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</si>
  <si>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</si>
  <si>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</si>
  <si>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</si>
  <si>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</si>
  <si>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</si>
  <si>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</si>
  <si>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</si>
  <si>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</si>
  <si>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</si>
  <si>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</si>
  <si>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</si>
  <si>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</si>
  <si>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</si>
  <si>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</si>
  <si>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</si>
  <si>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</si>
  <si>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</si>
  <si>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</si>
  <si>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</si>
  <si>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</si>
  <si>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</si>
  <si>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</si>
  <si>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</si>
  <si>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</si>
  <si>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</si>
  <si>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</si>
  <si>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</si>
  <si>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</si>
  <si>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</si>
  <si>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</si>
  <si>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</si>
  <si>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</si>
  <si>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</si>
  <si>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</si>
  <si>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</si>
  <si>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</si>
  <si>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</si>
  <si>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</si>
  <si>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</si>
  <si>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</si>
  <si>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</si>
  <si>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</si>
  <si>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</si>
  <si>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</si>
  <si>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</si>
  <si>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</si>
  <si>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</si>
  <si>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</si>
  <si>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</si>
  <si>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</si>
  <si>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</si>
  <si>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</si>
  <si>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</si>
  <si>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</si>
  <si>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</si>
  <si>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</si>
  <si>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</si>
  <si>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</si>
  <si>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</si>
  <si>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</si>
  <si>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</si>
  <si>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</si>
  <si>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</si>
  <si>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</si>
  <si>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</si>
  <si>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</si>
  <si>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</si>
  <si>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</si>
  <si>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</si>
  <si>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</si>
  <si>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</si>
  <si>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</si>
  <si>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</si>
  <si>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</si>
  <si>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</si>
  <si>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</si>
  <si>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</si>
  <si>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</si>
  <si>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</si>
  <si>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</si>
  <si>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</si>
  <si>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</si>
  <si>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</si>
  <si>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</si>
  <si>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</si>
  <si>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</si>
  <si>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</si>
  <si>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</si>
  <si>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</si>
  <si>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</si>
  <si>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</si>
  <si>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</si>
  <si>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</si>
  <si>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</si>
  <si>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</si>
  <si>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</si>
  <si>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</si>
  <si>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</si>
  <si>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</si>
  <si>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</si>
  <si>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</si>
  <si>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</si>
  <si>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</si>
  <si>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</si>
  <si>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</si>
  <si>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</si>
  <si>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</si>
  <si>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</si>
  <si>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</si>
  <si>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</si>
  <si>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</si>
  <si>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</si>
  <si>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</si>
  <si>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</si>
  <si>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</si>
  <si>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</si>
  <si>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</si>
  <si>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</si>
  <si>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</si>
  <si>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</si>
  <si>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</si>
  <si>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</si>
  <si>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</si>
  <si>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</si>
  <si>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</si>
  <si>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</si>
  <si>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</si>
  <si>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</si>
  <si>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</si>
  <si>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</si>
  <si>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</si>
  <si>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</si>
  <si>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</si>
  <si>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</si>
  <si>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</si>
  <si>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</si>
  <si>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</si>
  <si>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</si>
  <si>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</si>
  <si>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</si>
  <si>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</si>
  <si>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</si>
  <si>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</si>
  <si>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</si>
  <si>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</si>
  <si>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</si>
  <si>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</si>
  <si>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</si>
  <si>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</si>
  <si>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</si>
  <si>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</si>
  <si>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</si>
  <si>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</si>
  <si>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</si>
  <si>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</si>
  <si>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</si>
  <si>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</si>
  <si>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</si>
  <si>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</si>
  <si>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</si>
  <si>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</si>
  <si>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</si>
  <si>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</si>
  <si>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</si>
  <si>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</si>
  <si>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</si>
  <si>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</si>
  <si>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</si>
  <si>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</si>
  <si>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</si>
  <si>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</si>
  <si>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</si>
  <si>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</si>
  <si>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</si>
  <si>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</si>
  <si>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</si>
  <si>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</si>
  <si>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</si>
  <si>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</si>
  <si>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</si>
  <si>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</si>
  <si>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</si>
  <si>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</si>
  <si>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</si>
  <si>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</si>
  <si>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</si>
  <si>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</si>
  <si>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</si>
  <si>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</si>
  <si>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</si>
  <si>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</si>
  <si>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</si>
  <si>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</si>
  <si>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</si>
  <si>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</si>
  <si>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</si>
  <si>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</si>
  <si>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</si>
  <si>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</si>
  <si>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</si>
  <si>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</si>
  <si>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</si>
  <si>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</si>
  <si>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</si>
  <si>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</si>
  <si>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</si>
  <si>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</si>
  <si>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</si>
  <si>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</si>
  <si>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</si>
  <si>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</si>
  <si>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</si>
  <si>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</si>
  <si>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</si>
  <si>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</si>
  <si>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</si>
  <si>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</si>
  <si>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</si>
  <si>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</si>
  <si>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</si>
  <si>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</si>
  <si>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</si>
  <si>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</si>
  <si>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</si>
  <si>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</si>
  <si>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</si>
  <si>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</si>
  <si>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</si>
  <si>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</si>
  <si>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</si>
  <si>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</si>
  <si>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</si>
  <si>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</si>
  <si>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</si>
  <si>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</si>
  <si>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</si>
  <si>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</si>
  <si>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</si>
  <si>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</si>
  <si>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</si>
  <si>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</si>
  <si>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</si>
  <si>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</si>
  <si>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</si>
  <si>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</si>
  <si>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</si>
  <si>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</si>
  <si>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</si>
  <si>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</si>
  <si>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</si>
  <si>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</si>
  <si>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</si>
  <si>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</si>
  <si>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</si>
  <si>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</si>
  <si>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</si>
  <si>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</si>
  <si>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</si>
  <si>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</si>
  <si>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</si>
  <si>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</si>
  <si>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</si>
  <si>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</si>
  <si>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</si>
  <si>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</si>
  <si>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</si>
  <si>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</si>
  <si>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</si>
  <si>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</si>
  <si>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</si>
  <si>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</si>
  <si>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</si>
  <si>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</si>
  <si>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</si>
  <si>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</si>
  <si>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</si>
  <si>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</si>
  <si>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</si>
  <si>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</si>
  <si>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</si>
  <si>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</si>
  <si>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</si>
  <si>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</si>
  <si>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</si>
  <si>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</si>
  <si>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</si>
  <si>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</si>
  <si>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</si>
  <si>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</si>
  <si>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</si>
  <si>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</si>
  <si>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</si>
  <si>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</si>
  <si>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</si>
  <si>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</si>
  <si>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</si>
  <si>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</si>
  <si>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</si>
  <si>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</si>
  <si>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</si>
  <si>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</si>
  <si>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</si>
  <si>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</si>
  <si>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</si>
  <si>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</si>
  <si>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</si>
  <si>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</si>
  <si>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</si>
  <si>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</si>
  <si>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</si>
  <si>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</si>
  <si>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</si>
  <si>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</si>
  <si>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</si>
  <si>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</si>
  <si>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</si>
  <si>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</si>
  <si>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</si>
  <si>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</si>
  <si>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</si>
  <si>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</si>
  <si>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</si>
  <si>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</si>
  <si>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</si>
  <si>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</si>
  <si>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</si>
  <si>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</si>
  <si>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</si>
  <si>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</si>
  <si>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</si>
  <si>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</si>
  <si>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</si>
  <si>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</si>
  <si>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</si>
  <si>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</si>
  <si>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</si>
  <si>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</si>
  <si>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</si>
  <si>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</si>
  <si>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</si>
  <si>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</si>
  <si>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</si>
  <si>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</si>
  <si>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</si>
  <si>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</si>
  <si>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</si>
  <si>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</si>
  <si>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</si>
  <si>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</si>
  <si>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</si>
  <si>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</si>
  <si>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</si>
  <si>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</si>
  <si>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</si>
  <si>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</si>
  <si>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</si>
  <si>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</si>
  <si>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</si>
  <si>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</si>
  <si>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</si>
  <si>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</si>
  <si>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</si>
  <si>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</si>
  <si>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</si>
  <si>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</si>
  <si>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</si>
  <si>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</si>
  <si>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</si>
  <si>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</si>
  <si>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</si>
  <si>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</si>
  <si>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</si>
  <si>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</si>
  <si>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</si>
  <si>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</si>
  <si>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</si>
  <si>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</si>
  <si>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</si>
  <si>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</si>
  <si>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</si>
  <si>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</si>
  <si>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</si>
  <si>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</si>
  <si>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</si>
  <si>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</si>
  <si>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</si>
  <si>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</si>
  <si>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</si>
  <si>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</si>
  <si>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</si>
  <si>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</si>
  <si>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</si>
  <si>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</si>
  <si>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</si>
  <si>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</si>
  <si>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</si>
  <si>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</si>
  <si>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</si>
  <si>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</si>
  <si>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</si>
  <si>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</si>
  <si>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</si>
  <si>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</si>
  <si>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</si>
  <si>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</si>
  <si>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</si>
  <si>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</si>
  <si>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</si>
  <si>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</si>
  <si>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</si>
  <si>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</si>
  <si>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</si>
  <si>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</si>
  <si>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</si>
  <si>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</si>
  <si>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</si>
  <si>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</si>
  <si>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</si>
  <si>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</si>
  <si>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</si>
  <si>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</si>
  <si>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</si>
  <si>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</si>
  <si>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</si>
  <si>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</si>
  <si>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</si>
  <si>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</si>
  <si>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</si>
  <si>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</si>
  <si>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</si>
  <si>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</si>
  <si>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</si>
  <si>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</si>
  <si>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</si>
  <si>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</si>
  <si>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</si>
  <si>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</si>
  <si>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</si>
  <si>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</si>
  <si>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</si>
  <si>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</si>
  <si>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</si>
  <si>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</si>
  <si>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</si>
  <si>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</si>
  <si>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</si>
  <si>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</si>
  <si>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</si>
  <si>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</si>
  <si>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</si>
  <si>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</si>
  <si>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</si>
  <si>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</si>
  <si>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</si>
  <si>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</si>
  <si>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</si>
  <si>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</si>
  <si>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</si>
  <si>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</si>
  <si>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</si>
  <si>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</si>
  <si>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</si>
  <si>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</si>
  <si>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</si>
  <si>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</si>
  <si>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</si>
  <si>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</si>
  <si>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</si>
  <si>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</si>
  <si>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</si>
  <si>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</si>
  <si>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</si>
  <si>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</si>
  <si>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</si>
  <si>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</si>
  <si>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</si>
  <si>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</si>
  <si>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</si>
  <si>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</si>
  <si>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</si>
  <si>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</si>
  <si>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</si>
  <si>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</si>
  <si>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</si>
  <si>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</si>
  <si>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</si>
  <si>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</si>
  <si>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</si>
  <si>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</si>
  <si>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</si>
  <si>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</si>
  <si>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</si>
  <si>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</si>
  <si>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</si>
  <si>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</si>
  <si>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</si>
  <si>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</si>
  <si>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</si>
  <si>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</si>
  <si>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</si>
  <si>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</si>
  <si>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</si>
  <si>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</si>
  <si>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</si>
  <si>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</si>
  <si>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</si>
  <si>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</si>
  <si>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</si>
  <si>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</si>
  <si>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</si>
  <si>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</si>
  <si>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</si>
  <si>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</si>
  <si>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</si>
  <si>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</si>
  <si>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</si>
  <si>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</si>
  <si>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</si>
  <si>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</si>
  <si>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</si>
  <si>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</si>
  <si>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</si>
  <si>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</si>
  <si>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</si>
  <si>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</si>
  <si>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</si>
  <si>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</si>
  <si>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</si>
  <si>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</si>
  <si>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</si>
  <si>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</si>
  <si>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</si>
  <si>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</si>
  <si>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</si>
  <si>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</si>
  <si>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</si>
  <si>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</si>
  <si>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</si>
  <si>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</si>
  <si>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</si>
  <si>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</si>
  <si>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</si>
  <si>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</si>
  <si>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</si>
  <si>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</si>
  <si>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</si>
  <si>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</si>
  <si>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</si>
  <si>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</si>
  <si>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</si>
  <si>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</si>
  <si>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</si>
  <si>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</si>
  <si>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</si>
  <si>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</si>
  <si>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</si>
  <si>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</si>
  <si>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</si>
  <si>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</si>
  <si>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</si>
  <si>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</si>
  <si>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</si>
  <si>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</si>
  <si>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</si>
  <si>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</si>
  <si>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</si>
  <si>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</si>
  <si>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</si>
  <si>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</si>
  <si>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</si>
  <si>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</si>
  <si>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</si>
  <si>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</si>
  <si>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</si>
  <si>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</si>
  <si>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</si>
  <si>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</si>
  <si>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</si>
  <si>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</si>
  <si>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</si>
  <si>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</si>
  <si>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</si>
  <si>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</si>
  <si>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</si>
  <si>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</si>
  <si>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</si>
  <si>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</si>
  <si>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</si>
  <si>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</si>
  <si>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</si>
  <si>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</si>
  <si>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</si>
  <si>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</si>
  <si>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</si>
  <si>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</si>
  <si>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</si>
  <si>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</si>
  <si>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</si>
  <si>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</si>
  <si>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</si>
  <si>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</si>
  <si>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</si>
  <si>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</si>
  <si>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</si>
  <si>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</si>
  <si>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</si>
  <si>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</si>
  <si>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</si>
  <si>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</si>
  <si>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</si>
  <si>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</si>
  <si>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</si>
  <si>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</si>
  <si>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</si>
  <si>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</si>
  <si>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</si>
  <si>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</si>
  <si>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</si>
  <si>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</si>
  <si>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</si>
  <si>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</si>
  <si>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</si>
  <si>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</si>
  <si>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</si>
  <si>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</si>
  <si>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</si>
  <si>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</si>
  <si>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</si>
  <si>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</si>
  <si>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</si>
  <si>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</si>
  <si>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</si>
  <si>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</si>
  <si>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</si>
  <si>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</si>
  <si>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</si>
  <si>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</si>
  <si>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</si>
  <si>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</si>
  <si>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</si>
  <si>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</si>
  <si>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</si>
  <si>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</si>
  <si>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</si>
  <si>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</si>
  <si>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</si>
  <si>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</si>
  <si>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</si>
  <si>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</si>
  <si>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</si>
  <si>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</si>
  <si>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</si>
  <si>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</si>
  <si>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</si>
  <si>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</si>
  <si>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</si>
  <si>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</si>
  <si>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</si>
  <si>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</si>
  <si>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</si>
  <si>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</si>
  <si>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</si>
  <si>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</si>
  <si>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</si>
  <si>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</si>
  <si>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</si>
  <si>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</si>
  <si>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</si>
  <si>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</si>
  <si>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</si>
  <si>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</si>
  <si>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</si>
  <si>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</si>
  <si>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</si>
  <si>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</si>
  <si>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</si>
  <si>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</si>
  <si>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</si>
  <si>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</si>
  <si>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</si>
  <si>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</si>
  <si>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</si>
  <si>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</si>
  <si>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</si>
  <si>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</si>
  <si>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</si>
  <si>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</si>
  <si>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</si>
  <si>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</si>
  <si>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</si>
  <si>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</si>
  <si>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</si>
  <si>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</si>
  <si>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</si>
  <si>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</si>
  <si>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</si>
  <si>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</si>
  <si>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</si>
  <si>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</si>
  <si>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</si>
  <si>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</si>
  <si>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</si>
  <si>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</si>
  <si>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</si>
  <si>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</si>
  <si>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</si>
  <si>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</si>
  <si>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</si>
  <si>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</si>
  <si>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</si>
  <si>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</si>
  <si>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</si>
  <si>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</si>
  <si>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</si>
  <si>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</si>
  <si>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</si>
  <si>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</si>
  <si>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</si>
  <si>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</si>
  <si>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</si>
  <si>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</si>
  <si>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</si>
  <si>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</si>
  <si>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</si>
  <si>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</si>
  <si>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</si>
  <si>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</si>
  <si>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</si>
  <si>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</si>
  <si>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</si>
  <si>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</si>
  <si>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</si>
  <si>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</si>
  <si>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</si>
  <si>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</si>
  <si>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</si>
  <si>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</si>
  <si>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</si>
  <si>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</si>
  <si>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</si>
  <si>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</si>
  <si>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</si>
  <si>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</si>
  <si>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</si>
  <si>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</si>
  <si>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</si>
  <si>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</si>
  <si>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</si>
  <si>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</si>
  <si>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</si>
  <si>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</si>
  <si>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</si>
  <si>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</si>
  <si>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</si>
  <si>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</si>
  <si>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</si>
  <si>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</si>
  <si>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</si>
  <si>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</si>
  <si>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</si>
  <si>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</si>
  <si>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</si>
  <si>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</si>
  <si>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</si>
  <si>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</si>
  <si>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</si>
  <si>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</si>
  <si>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</si>
  <si>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</si>
  <si>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</si>
  <si>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</si>
  <si>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</si>
  <si>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</si>
  <si>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</si>
  <si>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</si>
  <si>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</si>
  <si>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</si>
  <si>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</si>
  <si>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</si>
  <si>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</si>
  <si>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</si>
  <si>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</si>
  <si>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</si>
  <si>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</si>
  <si>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</si>
  <si>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</si>
  <si>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</si>
  <si>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</si>
  <si>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</si>
  <si>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</si>
  <si>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</si>
  <si>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</si>
  <si>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</si>
  <si>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</si>
  <si>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</si>
  <si>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</si>
  <si>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</si>
  <si>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</si>
  <si>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</si>
  <si>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</si>
  <si>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</si>
  <si>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</si>
  <si>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</si>
  <si>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</si>
  <si>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</si>
  <si>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</si>
  <si>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</si>
  <si>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</si>
  <si>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</si>
  <si>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</si>
  <si>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</si>
  <si>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</si>
  <si>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</si>
  <si>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</si>
  <si>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</si>
  <si>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</si>
  <si>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</si>
  <si>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</si>
  <si>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</si>
  <si>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</si>
  <si>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</si>
  <si>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</si>
  <si>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</si>
  <si>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</si>
  <si>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</si>
  <si>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</si>
  <si>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</si>
  <si>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</si>
  <si>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</si>
  <si>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</si>
  <si>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</si>
  <si>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</si>
  <si>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</si>
  <si>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</si>
  <si>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</si>
  <si>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</si>
  <si>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</si>
  <si>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</si>
  <si>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</si>
  <si>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</si>
  <si>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</si>
  <si>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</si>
  <si>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</si>
  <si>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</si>
  <si>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</si>
  <si>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</si>
  <si>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</si>
  <si>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</si>
  <si>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</si>
  <si>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</si>
  <si>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</si>
  <si>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</si>
  <si>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</si>
  <si>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</si>
  <si>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</si>
  <si>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</si>
  <si>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</si>
  <si>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</si>
  <si>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</si>
  <si>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</si>
  <si>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</si>
  <si>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</si>
  <si>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</si>
  <si>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</si>
  <si>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</si>
  <si>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</si>
  <si>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</si>
  <si>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</si>
  <si>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</si>
  <si>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</si>
  <si>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</si>
  <si>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</si>
  <si>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</si>
  <si>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</si>
  <si>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</si>
  <si>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</si>
  <si>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</si>
  <si>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</si>
  <si>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</si>
  <si>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</si>
  <si>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</si>
  <si>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</si>
  <si>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</si>
  <si>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</si>
  <si>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</si>
  <si>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</si>
  <si>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</si>
  <si>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</si>
  <si>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</si>
  <si>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</si>
  <si>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</si>
  <si>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</si>
  <si>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</si>
  <si>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</si>
  <si>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</si>
  <si>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</si>
  <si>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</si>
  <si>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</si>
  <si>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</si>
  <si>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</si>
  <si>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</si>
  <si>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</si>
  <si>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</si>
  <si>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</si>
  <si>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</si>
  <si>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</si>
  <si>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</si>
  <si>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</si>
  <si>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</si>
  <si>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</si>
  <si>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</si>
  <si>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</si>
  <si>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</si>
  <si>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</si>
  <si>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</si>
  <si>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</si>
  <si>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</si>
  <si>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</si>
  <si>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</si>
  <si>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</si>
  <si>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</si>
  <si>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</si>
  <si>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</si>
  <si>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</si>
  <si>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</si>
  <si>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</si>
  <si>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</si>
  <si>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</si>
  <si>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</si>
  <si>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</si>
  <si>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</si>
  <si>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</si>
  <si>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</si>
  <si>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</si>
  <si>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</si>
  <si>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</si>
  <si>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</si>
  <si>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</si>
  <si>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</si>
  <si>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</si>
  <si>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</si>
  <si>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</si>
  <si>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</si>
  <si>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</si>
  <si>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</si>
  <si>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</si>
  <si>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</si>
  <si>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</si>
  <si>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</si>
  <si>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</si>
  <si>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</si>
  <si>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</si>
  <si>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</si>
  <si>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</si>
  <si>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</si>
  <si>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</si>
  <si>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</si>
  <si>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</si>
  <si>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</si>
  <si>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</si>
  <si>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</si>
  <si>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</si>
  <si>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</si>
  <si>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</si>
  <si>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</si>
  <si>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</si>
  <si>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</si>
  <si>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</si>
  <si>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</si>
  <si>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</si>
  <si>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</si>
  <si>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</si>
  <si>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</si>
  <si>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</si>
  <si>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</si>
  <si>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</si>
  <si>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</si>
  <si>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</si>
  <si>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</si>
  <si>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</si>
  <si>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</si>
  <si>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</si>
  <si>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</si>
  <si>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</si>
  <si>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</si>
  <si>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</si>
  <si>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</si>
  <si>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</si>
  <si>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</si>
  <si>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</si>
  <si>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</si>
  <si>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</si>
  <si>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</si>
  <si>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</si>
  <si>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</si>
  <si>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</si>
  <si>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</si>
  <si>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</si>
  <si>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</si>
  <si>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</si>
  <si>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</si>
  <si>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</si>
  <si>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</si>
  <si>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</si>
  <si>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</si>
  <si>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</si>
  <si>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</si>
  <si>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</si>
  <si>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</si>
  <si>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</si>
  <si>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</si>
  <si>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</si>
  <si>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</si>
  <si>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</si>
  <si>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</si>
  <si>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</si>
  <si>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</si>
  <si>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</si>
  <si>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</si>
  <si>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</si>
  <si>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</si>
  <si>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</si>
  <si>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</si>
  <si>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</si>
  <si>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</si>
  <si>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</si>
  <si>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</si>
  <si>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</si>
  <si>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</si>
  <si>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</si>
  <si>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</si>
  <si>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</si>
  <si>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</si>
  <si>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</si>
  <si>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</si>
  <si>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</si>
  <si>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</si>
  <si>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</si>
  <si>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</si>
  <si>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</si>
  <si>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</si>
  <si>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</si>
  <si>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</si>
  <si>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</si>
  <si>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</si>
  <si>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</si>
  <si>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</si>
  <si>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</si>
  <si>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</si>
  <si>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</si>
  <si>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</si>
  <si>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</si>
  <si>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</si>
  <si>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</si>
  <si>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</si>
  <si>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</si>
  <si>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</si>
  <si>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</si>
  <si>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</si>
  <si>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</si>
  <si>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</si>
  <si>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</si>
  <si>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</si>
  <si>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</si>
  <si>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</si>
  <si>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</si>
  <si>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</si>
  <si>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</si>
  <si>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</si>
  <si>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</si>
  <si>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</si>
  <si>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</si>
  <si>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</si>
  <si>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</si>
  <si>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</si>
  <si>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</si>
  <si>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</si>
  <si>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</si>
  <si>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</si>
  <si>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</si>
  <si>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</si>
  <si>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</si>
  <si>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</si>
  <si>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</si>
  <si>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</si>
  <si>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</si>
  <si>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</si>
  <si>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</si>
  <si>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</si>
  <si>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</si>
  <si>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</si>
  <si>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</si>
  <si>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</si>
  <si>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</si>
  <si>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</si>
  <si>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</si>
  <si>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</si>
  <si>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</si>
  <si>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</si>
  <si>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</si>
  <si>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</si>
  <si>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</si>
  <si>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</si>
  <si>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</si>
  <si>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</si>
  <si>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</si>
  <si>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</si>
  <si>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</si>
  <si>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</si>
  <si>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</si>
  <si>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</si>
  <si>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</si>
  <si>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</si>
  <si>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</si>
  <si>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</si>
  <si>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</si>
  <si>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</si>
  <si>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</si>
  <si>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</si>
  <si>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</si>
  <si>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</si>
  <si>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</si>
  <si>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</si>
  <si>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</si>
  <si>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</si>
  <si>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</si>
  <si>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</si>
  <si>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</si>
  <si>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</si>
  <si>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</si>
  <si>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</si>
  <si>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</si>
  <si>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</si>
  <si>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</si>
  <si>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</si>
  <si>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</si>
  <si>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</si>
  <si>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</si>
  <si>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</si>
  <si>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</si>
  <si>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</si>
  <si>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</si>
  <si>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</si>
  <si>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</si>
  <si>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</si>
  <si>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</si>
  <si>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</si>
  <si>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</si>
  <si>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</si>
  <si>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</si>
  <si>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</si>
  <si>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</si>
  <si>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</si>
  <si>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</si>
  <si>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</si>
  <si>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</si>
  <si>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</si>
  <si>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</si>
  <si>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</si>
  <si>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</si>
  <si>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</si>
  <si>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</si>
  <si>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</si>
  <si>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</si>
  <si>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</si>
  <si>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</si>
  <si>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</si>
  <si>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</si>
  <si>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</si>
  <si>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</si>
  <si>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</si>
  <si>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</si>
  <si>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</si>
  <si>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</si>
  <si>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</si>
  <si>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</si>
  <si>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</si>
  <si>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</si>
  <si>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</si>
  <si>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</si>
  <si>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</si>
  <si>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</si>
  <si>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</si>
  <si>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</si>
  <si>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</si>
  <si>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</si>
  <si>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</si>
  <si>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</si>
  <si>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</si>
  <si>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</si>
  <si>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</si>
  <si>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</si>
  <si>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</si>
  <si>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</si>
  <si>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</si>
  <si>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</si>
  <si>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</si>
  <si>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</si>
  <si>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</si>
  <si>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</si>
  <si>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</si>
  <si>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</si>
  <si>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</si>
  <si>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</si>
  <si>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</si>
  <si>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</si>
  <si>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</si>
  <si>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</si>
  <si>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</si>
  <si>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</si>
  <si>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</si>
  <si>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</si>
  <si>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</si>
  <si>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</si>
  <si>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</si>
  <si>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</si>
  <si>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</si>
  <si>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</si>
  <si>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</si>
  <si>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</si>
  <si>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</si>
  <si>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</si>
  <si>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</si>
  <si>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</si>
  <si>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</si>
  <si>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</si>
  <si>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</si>
  <si>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</si>
  <si>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</si>
  <si>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</si>
  <si>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</si>
  <si>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</si>
  <si>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</si>
  <si>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</si>
  <si>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</si>
  <si>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</si>
  <si>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</si>
  <si>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</si>
  <si>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</si>
  <si>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</si>
  <si>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</si>
  <si>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</si>
  <si>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</si>
  <si>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</si>
  <si>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</si>
  <si>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</si>
  <si>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</si>
  <si>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</si>
  <si>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</si>
  <si>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</si>
  <si>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</si>
  <si>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</si>
  <si>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</si>
  <si>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</si>
  <si>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</si>
  <si>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</si>
  <si>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</si>
  <si>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</si>
  <si>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</si>
  <si>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</si>
  <si>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</si>
  <si>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</si>
  <si>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</si>
  <si>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</si>
  <si>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</si>
  <si>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</si>
  <si>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</si>
  <si>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</si>
  <si>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</si>
  <si>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</si>
  <si>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</si>
  <si>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</si>
  <si>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</si>
  <si>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</si>
  <si>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</si>
  <si>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</si>
  <si>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</si>
  <si>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</si>
  <si>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</si>
  <si>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</si>
  <si>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</si>
  <si>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</si>
  <si>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</si>
  <si>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</si>
  <si>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</si>
  <si>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</si>
  <si>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</si>
  <si>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</si>
  <si>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</si>
  <si>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</si>
  <si>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</si>
  <si>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</si>
  <si>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</si>
  <si>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</si>
  <si>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</si>
  <si>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</si>
  <si>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</si>
  <si>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</si>
  <si>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</si>
  <si>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</si>
  <si>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</si>
  <si>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</si>
  <si>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</si>
  <si>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</si>
  <si>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</si>
  <si>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</si>
  <si>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</si>
  <si>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</si>
  <si>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</si>
  <si>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</si>
  <si>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</si>
  <si>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</si>
  <si>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</si>
  <si>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</si>
  <si>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</si>
  <si>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</si>
  <si>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</si>
  <si>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</si>
  <si>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</si>
  <si>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</si>
  <si>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</si>
  <si>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</si>
  <si>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</si>
  <si>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</si>
  <si>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</si>
  <si>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</si>
  <si>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</si>
  <si>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</si>
  <si>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</si>
  <si>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</si>
  <si>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</si>
  <si>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</si>
  <si>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</si>
  <si>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</si>
  <si>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</si>
  <si>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</si>
  <si>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</si>
  <si>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</si>
  <si>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</si>
  <si>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</si>
  <si>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</si>
  <si>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</si>
  <si>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</si>
  <si>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</si>
  <si>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</si>
  <si>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</si>
  <si>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</si>
  <si>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</si>
  <si>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</si>
  <si>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</si>
  <si>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</si>
  <si>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</si>
  <si>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</si>
  <si>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</si>
  <si>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</si>
  <si>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</si>
  <si>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</si>
  <si>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</si>
  <si>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</si>
  <si>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</si>
  <si>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</si>
  <si>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</si>
  <si>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</si>
  <si>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</si>
  <si>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</si>
  <si>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</si>
  <si>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</si>
  <si>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</si>
  <si>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</si>
  <si>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</si>
  <si>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</si>
  <si>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</si>
  <si>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</si>
  <si>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</si>
  <si>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</si>
  <si>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</si>
  <si>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</si>
  <si>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</si>
  <si>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</si>
  <si>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</si>
  <si>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</si>
  <si>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</si>
  <si>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</si>
  <si>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</si>
  <si>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</si>
  <si>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</si>
  <si>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</si>
  <si>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</si>
  <si>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</si>
  <si>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</si>
  <si>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</si>
  <si>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</si>
  <si>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</si>
  <si>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</si>
  <si>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</si>
  <si>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</si>
  <si>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</si>
  <si>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</si>
  <si>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</si>
  <si>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</si>
  <si>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</si>
  <si>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</si>
  <si>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</si>
  <si>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</si>
  <si>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</si>
  <si>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</si>
  <si>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</si>
  <si>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</si>
  <si>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</si>
  <si>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</si>
  <si>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</si>
  <si>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</si>
  <si>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</si>
  <si>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</si>
  <si>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</si>
  <si>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</si>
  <si>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</si>
  <si>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</si>
  <si>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</si>
  <si>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</si>
  <si>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</si>
  <si>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</si>
  <si>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</si>
  <si>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</si>
  <si>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</si>
  <si>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</si>
  <si>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</si>
  <si>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</si>
  <si>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</si>
  <si>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</si>
  <si>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</si>
  <si>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</si>
  <si>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</si>
  <si>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</si>
  <si>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</si>
  <si>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</si>
  <si>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</si>
  <si>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</si>
  <si>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</si>
  <si>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</si>
  <si>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</si>
  <si>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</si>
  <si>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</si>
  <si>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</si>
  <si>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</si>
  <si>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</si>
  <si>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</si>
  <si>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</si>
  <si>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</si>
  <si>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</si>
  <si>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</si>
  <si>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</si>
  <si>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</si>
  <si>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</si>
  <si>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</si>
  <si>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</si>
  <si>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</si>
  <si>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</si>
  <si>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</si>
  <si>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</si>
  <si>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</si>
  <si>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</si>
  <si>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</si>
  <si>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</si>
  <si>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</si>
  <si>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</si>
  <si>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</si>
  <si>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</si>
  <si>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</si>
  <si>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</si>
  <si>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</si>
  <si>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</si>
  <si>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</si>
  <si>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</si>
  <si>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</si>
  <si>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</si>
  <si>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</si>
  <si>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</si>
  <si>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</si>
  <si>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</si>
  <si>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</si>
  <si>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</si>
  <si>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</si>
  <si>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</si>
  <si>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</si>
  <si>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</si>
  <si>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</si>
  <si>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</si>
  <si>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</si>
  <si>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</si>
  <si>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</si>
  <si>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</si>
  <si>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</si>
  <si>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</si>
  <si>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</si>
  <si>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</si>
  <si>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</si>
  <si>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</si>
  <si>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</si>
  <si>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</si>
  <si>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</si>
  <si>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</si>
  <si>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</si>
  <si>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</si>
  <si>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</si>
  <si>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</si>
  <si>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</si>
  <si>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</si>
  <si>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</si>
  <si>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</si>
  <si>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</si>
  <si>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</si>
  <si>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</si>
  <si>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</si>
  <si>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</si>
  <si>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</si>
  <si>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</si>
  <si>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</si>
  <si>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</si>
  <si>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</si>
  <si>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</si>
  <si>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</si>
  <si>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</si>
  <si>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</si>
  <si>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</si>
  <si>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</si>
  <si>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</si>
  <si>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</si>
  <si>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</si>
  <si>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</si>
  <si>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</si>
  <si>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</si>
  <si>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</si>
  <si>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</si>
  <si>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</si>
  <si>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</si>
  <si>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</si>
  <si>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</si>
  <si>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</si>
  <si>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</si>
  <si>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</si>
  <si>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</si>
  <si>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</si>
  <si>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</si>
  <si>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</si>
  <si>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</si>
  <si>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</si>
  <si>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</si>
  <si>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</si>
  <si>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</si>
  <si>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</si>
  <si>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</si>
  <si>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</si>
  <si>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</si>
  <si>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</si>
  <si>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</si>
  <si>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</si>
  <si>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</si>
  <si>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</si>
  <si>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</si>
  <si>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</si>
  <si>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</si>
  <si>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</si>
  <si>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</si>
  <si>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</si>
  <si>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</si>
  <si>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</si>
  <si>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</si>
  <si>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</si>
  <si>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</si>
  <si>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</si>
  <si>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</si>
  <si>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</si>
  <si>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</si>
  <si>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</si>
  <si>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</si>
  <si>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</si>
  <si>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</si>
  <si>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</si>
  <si>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</si>
  <si>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</si>
  <si>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</si>
  <si>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</si>
  <si>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</si>
  <si>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</si>
  <si>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</si>
  <si>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</si>
  <si>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</si>
  <si>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</si>
  <si>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</si>
  <si>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</si>
  <si>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</si>
  <si>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</si>
  <si>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</si>
  <si>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</si>
  <si>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</si>
  <si>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</si>
  <si>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</si>
  <si>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</si>
  <si>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</si>
  <si>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</si>
  <si>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</si>
  <si>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</si>
  <si>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</si>
  <si>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</si>
  <si>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</si>
  <si>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</si>
  <si>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</si>
  <si>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</si>
  <si>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</si>
  <si>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</si>
  <si>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</si>
  <si>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</si>
  <si>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</si>
  <si>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</si>
  <si>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</si>
  <si>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</si>
  <si>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</si>
  <si>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</si>
  <si>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</si>
  <si>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</si>
  <si>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</si>
  <si>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</si>
  <si>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</si>
  <si>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</si>
  <si>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</si>
  <si>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</si>
  <si>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</si>
  <si>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</si>
  <si>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</si>
  <si>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</si>
  <si>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</si>
  <si>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</si>
  <si>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</si>
  <si>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</si>
  <si>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</si>
  <si>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</si>
  <si>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</si>
  <si>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</si>
  <si>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</si>
  <si>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</si>
  <si>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</si>
  <si>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</si>
  <si>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</si>
  <si>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</si>
  <si>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</si>
  <si>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</si>
  <si>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</si>
  <si>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</si>
  <si>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</si>
  <si>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</si>
  <si>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</si>
  <si>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</si>
  <si>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</si>
  <si>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</si>
  <si>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</si>
  <si>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</si>
  <si>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</si>
  <si>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</si>
  <si>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</si>
  <si>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</si>
  <si>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</si>
  <si>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</si>
  <si>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</si>
  <si>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</si>
  <si>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</si>
  <si>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</si>
  <si>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</si>
  <si>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</si>
  <si>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</si>
  <si>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</si>
  <si>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</si>
  <si>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</si>
  <si>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</si>
  <si>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</si>
  <si>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</si>
  <si>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</si>
  <si>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</si>
  <si>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</si>
  <si>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</si>
  <si>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</si>
  <si>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</si>
  <si>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</si>
  <si>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</si>
  <si>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</si>
  <si>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</si>
  <si>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</si>
  <si>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</si>
  <si>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</si>
  <si>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</si>
  <si>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</si>
  <si>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</si>
  <si>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</si>
  <si>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</si>
  <si>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</si>
  <si>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</si>
  <si>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</si>
  <si>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</si>
  <si>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</si>
  <si>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</si>
  <si>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</si>
  <si>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</si>
  <si>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</si>
  <si>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</si>
  <si>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</si>
  <si>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</si>
  <si>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</si>
  <si>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</si>
  <si>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</si>
  <si>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</si>
  <si>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</si>
  <si>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</si>
  <si>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</si>
  <si>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</si>
  <si>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</si>
  <si>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</si>
  <si>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</si>
  <si>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</si>
  <si>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</si>
  <si>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</si>
  <si>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</si>
  <si>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</si>
  <si>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</si>
  <si>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</si>
  <si>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</si>
  <si>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</si>
  <si>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</si>
  <si>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</si>
  <si>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</si>
  <si>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</si>
  <si>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</si>
  <si>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</si>
  <si>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</si>
  <si>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</si>
  <si>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</si>
  <si>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</si>
  <si>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</si>
  <si>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</si>
  <si>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</si>
  <si>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</si>
  <si>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</si>
  <si>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</si>
  <si>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</si>
  <si>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</si>
  <si>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</si>
  <si>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</si>
  <si>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</si>
  <si>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</si>
  <si>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</si>
  <si>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</si>
  <si>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</si>
  <si>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</si>
  <si>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</si>
  <si>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</si>
  <si>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</si>
  <si>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</si>
  <si>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</si>
  <si>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</si>
  <si>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</si>
  <si>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</si>
  <si>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</si>
  <si>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</si>
  <si>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</si>
  <si>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</si>
  <si>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</si>
  <si>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</si>
  <si>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</si>
  <si>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</si>
  <si>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</si>
  <si>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</si>
  <si>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</si>
  <si>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</si>
  <si>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</si>
  <si>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</si>
  <si>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</si>
  <si>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</si>
  <si>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</si>
  <si>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</si>
  <si>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</si>
  <si>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</si>
  <si>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</si>
  <si>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</si>
  <si>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</si>
  <si>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</si>
  <si>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</si>
  <si>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</si>
  <si>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</si>
  <si>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</si>
  <si>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</si>
  <si>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</si>
  <si>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</si>
  <si>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</si>
  <si>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</si>
  <si>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</si>
  <si>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</si>
  <si>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</si>
  <si>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</si>
  <si>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</si>
  <si>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</si>
  <si>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</si>
  <si>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</si>
  <si>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</si>
  <si>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</si>
  <si>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</si>
  <si>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</si>
  <si>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</si>
  <si>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</si>
  <si>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</si>
  <si>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</si>
  <si>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</si>
  <si>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</si>
  <si>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</si>
  <si>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</si>
  <si>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</si>
  <si>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</si>
  <si>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</si>
  <si>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</si>
  <si>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</si>
  <si>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</si>
  <si>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</si>
  <si>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</si>
  <si>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</si>
  <si>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</si>
  <si>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</si>
  <si>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</si>
  <si>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</si>
  <si>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</si>
  <si>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</si>
  <si>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</si>
  <si>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</si>
  <si>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</si>
  <si>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</si>
  <si>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</si>
  <si>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</si>
  <si>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</si>
  <si>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</si>
  <si>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</si>
  <si>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</si>
  <si>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</si>
  <si>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</si>
  <si>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</si>
  <si>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</si>
  <si>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</si>
  <si>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</si>
  <si>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</si>
  <si>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</si>
  <si>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</si>
  <si>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</si>
  <si>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</si>
  <si>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</si>
  <si>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</si>
  <si>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</si>
  <si>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</si>
  <si>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</si>
  <si>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</si>
  <si>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</si>
  <si>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</si>
  <si>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</si>
  <si>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</si>
  <si>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</si>
  <si>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</si>
  <si>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</si>
  <si>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</si>
  <si>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</si>
  <si>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</si>
  <si>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</si>
  <si>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</si>
  <si>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</si>
  <si>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</si>
  <si>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</si>
  <si>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</si>
  <si>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</si>
  <si>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</si>
  <si>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</si>
  <si>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</si>
  <si>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</si>
  <si>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</si>
  <si>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</si>
  <si>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</si>
  <si>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</si>
  <si>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</si>
  <si>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</si>
  <si>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</si>
  <si>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</si>
  <si>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</si>
  <si>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</si>
  <si>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</si>
  <si>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</si>
  <si>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</si>
  <si>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</si>
  <si>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</si>
  <si>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</si>
  <si>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</si>
  <si>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</si>
  <si>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</si>
  <si>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</si>
  <si>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</si>
  <si>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</si>
  <si>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</si>
  <si>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</si>
  <si>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</si>
  <si>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</si>
  <si>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</si>
  <si>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</si>
  <si>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</si>
  <si>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</si>
  <si>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</si>
  <si>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</si>
  <si>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</si>
  <si>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</si>
  <si>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</si>
  <si>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</si>
  <si>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</si>
  <si>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</si>
  <si>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</si>
  <si>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</si>
  <si>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</si>
  <si>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</si>
  <si>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</si>
  <si>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</si>
  <si>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</si>
  <si>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</si>
  <si>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</si>
  <si>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</si>
  <si>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</si>
  <si>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</si>
  <si>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</si>
  <si>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</si>
  <si>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</si>
  <si>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</si>
  <si>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</si>
  <si>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</si>
  <si>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</si>
  <si>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</si>
  <si>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</si>
  <si>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</si>
  <si>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</si>
  <si>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</si>
  <si>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</si>
  <si>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</si>
  <si>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</si>
  <si>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</si>
  <si>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</si>
  <si>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</si>
  <si>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</si>
  <si>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</si>
  <si>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</si>
  <si>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</si>
  <si>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</si>
  <si>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</si>
  <si>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</si>
  <si>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</si>
  <si>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</si>
  <si>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</si>
  <si>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</si>
  <si>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</si>
  <si>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</si>
  <si>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</si>
  <si>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</si>
  <si>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</si>
  <si>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</si>
  <si>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</si>
  <si>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</si>
  <si>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</si>
  <si>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</si>
  <si>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</si>
  <si>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</si>
  <si>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</si>
  <si>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</si>
  <si>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</si>
  <si>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</si>
  <si>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</si>
  <si>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</si>
  <si>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</si>
  <si>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</si>
  <si>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</si>
  <si>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</si>
  <si>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</si>
  <si>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</si>
  <si>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</si>
  <si>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</si>
  <si>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</si>
  <si>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</si>
  <si>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</si>
  <si>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</si>
  <si>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</si>
  <si>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</si>
  <si>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</si>
  <si>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</si>
  <si>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</si>
  <si>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</si>
  <si>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</si>
  <si>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</si>
  <si>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</si>
  <si>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</si>
  <si>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</si>
  <si>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</si>
  <si>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</si>
  <si>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</si>
  <si>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</si>
  <si>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</si>
  <si>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</si>
  <si>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</si>
  <si>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</si>
  <si>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</si>
  <si>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</si>
  <si>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</si>
  <si>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</si>
  <si>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</si>
  <si>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</si>
  <si>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</si>
  <si>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</si>
  <si>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</si>
  <si>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</si>
  <si>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</si>
  <si>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</si>
  <si>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</si>
  <si>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</si>
  <si>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</si>
  <si>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</si>
  <si>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</si>
  <si>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</si>
  <si>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</si>
  <si>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</si>
  <si>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</si>
  <si>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</si>
  <si>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</si>
  <si>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</si>
  <si>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</si>
  <si>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</si>
  <si>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</si>
  <si>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</si>
  <si>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</si>
  <si>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</si>
  <si>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</si>
  <si>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</si>
  <si>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</si>
  <si>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</si>
  <si>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</si>
  <si>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</si>
  <si>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</si>
  <si>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</si>
  <si>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</si>
  <si>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</si>
  <si>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</si>
  <si>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</si>
  <si>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</si>
  <si>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</si>
  <si>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</si>
  <si>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</si>
  <si>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</si>
  <si>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</si>
  <si>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</si>
  <si>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</si>
  <si>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</si>
  <si>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</si>
  <si>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</si>
  <si>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</si>
  <si>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</si>
  <si>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</si>
  <si>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</si>
  <si>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</si>
  <si>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</si>
  <si>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</si>
  <si>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</si>
  <si>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</si>
  <si>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</si>
  <si>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</si>
  <si>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</si>
  <si>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</si>
  <si>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</si>
  <si>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</si>
  <si>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</si>
  <si>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</si>
  <si>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</si>
  <si>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</si>
  <si>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</si>
  <si>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</si>
  <si>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</si>
  <si>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</si>
  <si>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</si>
  <si>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</si>
  <si>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</si>
  <si>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</si>
  <si>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</si>
  <si>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</si>
  <si>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</si>
  <si>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</si>
  <si>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</si>
  <si>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</si>
  <si>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</si>
  <si>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</si>
  <si>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</si>
  <si>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</si>
  <si>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</si>
  <si>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</si>
  <si>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</si>
  <si>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</si>
  <si>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</si>
  <si>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</si>
  <si>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</si>
  <si>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</si>
  <si>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</si>
  <si>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</si>
  <si>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</si>
  <si>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</si>
  <si>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</si>
  <si>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</si>
  <si>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</si>
  <si>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</si>
  <si>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</si>
  <si>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</si>
  <si>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</si>
  <si>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</si>
  <si>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</si>
  <si>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</si>
  <si>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</si>
  <si>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</si>
  <si>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</si>
  <si>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</si>
  <si>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</si>
  <si>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</si>
  <si>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</si>
  <si>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</si>
  <si>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</si>
  <si>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</si>
  <si>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</si>
  <si>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</si>
  <si>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</si>
  <si>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</si>
  <si>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</si>
  <si>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</si>
  <si>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</si>
  <si>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</si>
  <si>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</si>
  <si>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</si>
  <si>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</si>
  <si>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</si>
  <si>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</si>
  <si>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</si>
  <si>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</si>
  <si>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</si>
  <si>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</si>
  <si>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</si>
  <si>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</si>
  <si>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</si>
  <si>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</si>
  <si>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</si>
  <si>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</si>
  <si>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</si>
  <si>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</si>
  <si>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</si>
  <si>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</si>
  <si>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</si>
  <si>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</si>
  <si>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</si>
  <si>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</si>
  <si>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</si>
  <si>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</si>
  <si>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</si>
  <si>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</si>
  <si>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</si>
  <si>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</si>
  <si>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</si>
  <si>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</si>
  <si>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</si>
  <si>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</si>
  <si>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</si>
  <si>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</si>
  <si>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</si>
  <si>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</si>
  <si>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</si>
  <si>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</si>
  <si>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</si>
  <si>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</si>
  <si>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</si>
  <si>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</si>
  <si>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</si>
  <si>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</si>
  <si>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</si>
  <si>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</si>
  <si>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</si>
  <si>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</si>
  <si>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</si>
  <si>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</si>
  <si>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</si>
  <si>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</si>
  <si>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</si>
  <si>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</si>
  <si>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</si>
  <si>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</si>
  <si>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</si>
  <si>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</si>
  <si>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</si>
  <si>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</si>
  <si>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</si>
  <si>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</si>
  <si>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</si>
  <si>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</si>
  <si>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</si>
  <si>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</si>
  <si>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</si>
  <si>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</si>
  <si>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</si>
  <si>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</si>
  <si>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</si>
  <si>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</si>
  <si>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</si>
  <si>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</si>
  <si>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</si>
  <si>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</si>
  <si>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</si>
  <si>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</si>
  <si>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</si>
  <si>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</si>
  <si>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</si>
  <si>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</si>
  <si>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</si>
  <si>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</si>
  <si>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</si>
  <si>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</si>
  <si>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</si>
  <si>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</si>
  <si>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</si>
  <si>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</si>
  <si>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</si>
  <si>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</si>
  <si>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</si>
  <si>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</si>
  <si>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</si>
  <si>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</si>
  <si>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</si>
  <si>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</si>
  <si>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</si>
  <si>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</si>
  <si>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</si>
  <si>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</si>
  <si>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</si>
  <si>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</si>
  <si>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</si>
  <si>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</si>
  <si>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</si>
  <si>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</si>
  <si>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</si>
  <si>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</si>
  <si>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</si>
  <si>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</si>
  <si>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</si>
  <si>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</si>
  <si>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</si>
  <si>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</si>
  <si>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</si>
  <si>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</si>
  <si>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</si>
  <si>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</si>
  <si>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</si>
  <si>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</si>
  <si>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</si>
  <si>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</si>
  <si>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</si>
  <si>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</si>
  <si>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</si>
  <si>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</si>
  <si>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</si>
  <si>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</si>
  <si>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</si>
  <si>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</si>
  <si>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</si>
  <si>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</si>
  <si>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</si>
  <si>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</si>
  <si>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</si>
  <si>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</si>
  <si>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</si>
  <si>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</si>
  <si>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</si>
  <si>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</si>
  <si>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</si>
  <si>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</si>
  <si>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</si>
  <si>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</si>
  <si>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</si>
  <si>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</si>
  <si>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</si>
  <si>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</si>
  <si>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</si>
  <si>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</si>
  <si>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</si>
  <si>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</si>
  <si>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</si>
  <si>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</si>
  <si>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</si>
  <si>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</si>
  <si>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</si>
  <si>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</si>
  <si>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</si>
  <si>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</si>
  <si>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</si>
  <si>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</si>
  <si>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</si>
  <si>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</si>
  <si>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</si>
  <si>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</si>
  <si>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</si>
  <si>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</si>
  <si>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</si>
  <si>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</si>
  <si>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</si>
  <si>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</si>
  <si>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</si>
  <si>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</si>
  <si>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</si>
  <si>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</si>
  <si>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</si>
  <si>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</si>
  <si>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</si>
  <si>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</si>
  <si>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</si>
  <si>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</si>
  <si>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</si>
  <si>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</si>
  <si>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</si>
  <si>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</si>
  <si>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</si>
  <si>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</si>
  <si>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</si>
  <si>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</si>
  <si>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</si>
  <si>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</si>
  <si>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</si>
  <si>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</si>
  <si>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</si>
  <si>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</si>
  <si>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</si>
  <si>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</si>
  <si>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</si>
  <si>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</si>
  <si>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</si>
  <si>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</si>
  <si>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</si>
  <si>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</si>
  <si>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</si>
  <si>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</si>
  <si>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</si>
  <si>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</si>
  <si>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</si>
  <si>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</si>
  <si>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</si>
  <si>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</si>
  <si>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</si>
  <si>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</si>
  <si>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</si>
  <si>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</si>
  <si>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</si>
  <si>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</si>
  <si>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</si>
  <si>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</si>
  <si>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</si>
  <si>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</si>
  <si>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</si>
  <si>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</si>
  <si>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</si>
  <si>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</si>
  <si>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</si>
  <si>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</si>
  <si>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</si>
  <si>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</si>
  <si>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</si>
  <si>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</si>
  <si>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</si>
  <si>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</si>
  <si>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</si>
  <si>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</si>
  <si>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</si>
  <si>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</si>
  <si>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</si>
  <si>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</si>
  <si>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</si>
  <si>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</si>
  <si>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</si>
  <si>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</si>
  <si>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</si>
  <si>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</si>
  <si>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</si>
  <si>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</si>
  <si>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</si>
  <si>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</si>
  <si>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</si>
  <si>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</si>
  <si>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</si>
  <si>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</si>
  <si>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</si>
  <si>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</si>
  <si>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</si>
  <si>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</si>
  <si>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</si>
  <si>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</si>
  <si>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</si>
  <si>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</si>
  <si>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</si>
  <si>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</si>
  <si>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</si>
  <si>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</si>
  <si>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</si>
  <si>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</si>
  <si>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</si>
  <si>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</si>
  <si>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</si>
  <si>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</si>
  <si>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</si>
  <si>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</si>
  <si>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</si>
  <si>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</si>
  <si>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</si>
  <si>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</si>
  <si>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</si>
  <si>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</si>
  <si>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</si>
  <si>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</si>
  <si>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</si>
  <si>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</si>
  <si>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</si>
  <si>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</si>
  <si>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</si>
  <si>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</si>
  <si>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</si>
  <si>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</si>
  <si>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</si>
  <si>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</si>
  <si>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</si>
  <si>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</si>
  <si>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</si>
  <si>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</si>
  <si>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</si>
  <si>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</si>
  <si>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</si>
  <si>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</si>
  <si>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</si>
  <si>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</si>
  <si>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</si>
  <si>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</si>
  <si>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</si>
  <si>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</si>
  <si>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</si>
  <si>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</si>
  <si>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</si>
  <si>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</si>
  <si>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</si>
  <si>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</si>
  <si>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</si>
  <si>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</si>
  <si>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</si>
  <si>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</si>
  <si>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</si>
  <si>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</si>
  <si>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</si>
  <si>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</si>
  <si>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</si>
  <si>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</si>
  <si>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</si>
  <si>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</si>
  <si>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</si>
  <si>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</si>
  <si>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</si>
  <si>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</si>
  <si>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</si>
  <si>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</si>
  <si>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</si>
  <si>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</si>
  <si>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</si>
  <si>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</si>
  <si>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</si>
  <si>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</si>
  <si>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</si>
  <si>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</si>
  <si>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</si>
  <si>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</si>
  <si>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</si>
  <si>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</si>
  <si>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</si>
  <si>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</si>
  <si>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</si>
  <si>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</si>
  <si>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</si>
  <si>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</si>
  <si>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</si>
  <si>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</si>
  <si>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</si>
  <si>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</si>
  <si>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</si>
  <si>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</si>
  <si>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</si>
  <si>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</si>
  <si>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</si>
  <si>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</si>
  <si>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</si>
  <si>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</si>
  <si>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</si>
  <si>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</si>
  <si>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</si>
  <si>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</si>
  <si>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</si>
  <si>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</si>
  <si>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</si>
  <si>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</si>
  <si>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</si>
  <si>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</si>
  <si>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</si>
  <si>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</si>
  <si>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</si>
  <si>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</si>
  <si>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</si>
  <si>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</si>
  <si>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</si>
  <si>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</si>
  <si>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</si>
  <si>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</si>
  <si>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</si>
  <si>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</si>
  <si>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</si>
  <si>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</si>
  <si>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</si>
  <si>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</si>
  <si>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</si>
  <si>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</si>
  <si>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</si>
  <si>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</si>
  <si>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</si>
  <si>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</si>
  <si>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</si>
  <si>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</si>
  <si>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</si>
  <si>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</si>
  <si>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</si>
  <si>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</si>
  <si>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</si>
  <si>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</si>
  <si>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</si>
  <si>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</si>
  <si>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</si>
  <si>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</si>
  <si>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</si>
  <si>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</si>
  <si>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</si>
  <si>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</si>
  <si>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</si>
  <si>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</si>
  <si>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</si>
  <si>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</si>
  <si>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</si>
  <si>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</si>
  <si>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</si>
  <si>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</si>
  <si>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</si>
  <si>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</si>
  <si>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</si>
  <si>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</si>
  <si>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</si>
  <si>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</si>
  <si>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</si>
  <si>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</si>
  <si>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</si>
  <si>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</si>
  <si>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</si>
  <si>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</si>
  <si>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</si>
  <si>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</si>
  <si>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</si>
  <si>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</si>
  <si>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</si>
  <si>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</si>
  <si>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</si>
  <si>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</si>
  <si>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</si>
  <si>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</si>
  <si>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</si>
  <si>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</si>
  <si>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</si>
  <si>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</si>
  <si>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</si>
  <si>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</si>
  <si>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</si>
  <si>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</si>
  <si>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</si>
  <si>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</si>
  <si>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</si>
  <si>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</si>
  <si>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</si>
  <si>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</si>
  <si>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</si>
  <si>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</si>
  <si>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</si>
  <si>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</si>
  <si>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</si>
  <si>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</si>
  <si>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</si>
  <si>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</si>
  <si>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</si>
  <si>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</si>
  <si>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</si>
  <si>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</si>
  <si>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</si>
  <si>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</si>
  <si>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</si>
  <si>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</si>
  <si>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</si>
  <si>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</si>
  <si>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</si>
  <si>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</si>
  <si>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</si>
  <si>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</si>
  <si>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</si>
  <si>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</si>
  <si>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</si>
  <si>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</si>
  <si>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</si>
  <si>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</si>
  <si>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</si>
  <si>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</si>
  <si>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</si>
  <si>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</si>
  <si>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</si>
  <si>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</si>
  <si>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</si>
  <si>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</si>
  <si>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</si>
  <si>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</si>
  <si>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</si>
  <si>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</si>
  <si>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</si>
  <si>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</si>
  <si>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</si>
  <si>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</si>
  <si>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</si>
  <si>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</si>
  <si>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</si>
  <si>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</si>
  <si>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</si>
  <si>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</si>
  <si>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</si>
  <si>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</si>
  <si>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</si>
  <si>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</si>
  <si>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</si>
  <si>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</si>
  <si>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</si>
  <si>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</si>
  <si>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</si>
  <si>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</si>
  <si>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</si>
  <si>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</si>
  <si>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</si>
  <si>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</si>
  <si>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</si>
  <si>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</si>
  <si>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</si>
  <si>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</si>
  <si>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</si>
  <si>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</si>
  <si>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</si>
  <si>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</si>
  <si>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</si>
  <si>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</si>
  <si>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</si>
  <si>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</si>
  <si>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</si>
  <si>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</si>
  <si>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</si>
  <si>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</si>
  <si>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</si>
  <si>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</si>
  <si>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</si>
  <si>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</si>
  <si>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</si>
  <si>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</si>
  <si>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</si>
  <si>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</si>
  <si>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</si>
  <si>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</si>
  <si>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</si>
  <si>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</si>
  <si>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</si>
  <si>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</si>
  <si>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</si>
  <si>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</si>
  <si>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</si>
  <si>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</si>
  <si>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</si>
  <si>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</si>
  <si>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</si>
  <si>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</si>
  <si>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</si>
  <si>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</si>
  <si>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</si>
  <si>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</si>
  <si>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</si>
  <si>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</si>
  <si>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</si>
  <si>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</si>
  <si>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</si>
  <si>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</si>
  <si>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</si>
  <si>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</si>
  <si>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</si>
  <si>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</si>
  <si>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</si>
  <si>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</si>
  <si>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</si>
  <si>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</si>
  <si>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</si>
  <si>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</si>
  <si>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</si>
  <si>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</si>
  <si>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</si>
  <si>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</si>
  <si>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</si>
  <si>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</si>
  <si>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</si>
  <si>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</si>
  <si>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</si>
  <si>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</si>
  <si>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</si>
  <si>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</si>
  <si>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</si>
  <si>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</si>
  <si>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</si>
  <si>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</si>
  <si>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</si>
  <si>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</si>
  <si>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</si>
  <si>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</si>
  <si>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</si>
  <si>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</si>
  <si>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</si>
  <si>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</si>
  <si>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</si>
  <si>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</si>
  <si>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</si>
  <si>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</si>
  <si>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</si>
  <si>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</si>
  <si>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</si>
  <si>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</si>
  <si>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</si>
  <si>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</si>
  <si>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</si>
  <si>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</si>
  <si>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</si>
  <si>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</si>
  <si>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</si>
  <si>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</si>
  <si>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</si>
  <si>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</si>
  <si>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</si>
  <si>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</si>
  <si>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</si>
  <si>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</si>
  <si>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</si>
  <si>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</si>
  <si>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</si>
  <si>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</si>
  <si>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</si>
  <si>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</si>
  <si>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</si>
  <si>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</si>
  <si>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</si>
  <si>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</si>
  <si>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</si>
  <si>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</si>
  <si>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</si>
  <si>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</si>
  <si>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</si>
  <si>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</si>
  <si>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</si>
  <si>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</si>
  <si>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</si>
  <si>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</si>
  <si>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</si>
  <si>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</si>
  <si>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</si>
  <si>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</si>
  <si>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</si>
  <si>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</si>
  <si>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</si>
  <si>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</si>
  <si>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</si>
  <si>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</si>
  <si>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</si>
  <si>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</si>
  <si>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</si>
  <si>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</si>
  <si>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</si>
  <si>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</si>
  <si>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</si>
  <si>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</si>
  <si>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</si>
  <si>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</si>
  <si>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</si>
  <si>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</si>
  <si>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</si>
  <si>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</si>
  <si>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</si>
  <si>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</si>
  <si>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</si>
  <si>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</si>
  <si>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</si>
  <si>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</si>
  <si>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</si>
  <si>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</si>
  <si>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</si>
  <si>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</si>
  <si>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</si>
  <si>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</si>
  <si>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</si>
  <si>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</si>
  <si>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</si>
  <si>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</si>
  <si>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</si>
  <si>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</si>
  <si>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</si>
  <si>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</si>
  <si>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</si>
  <si>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</si>
  <si>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</si>
  <si>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</si>
  <si>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</si>
  <si>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</si>
  <si>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</si>
  <si>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</si>
  <si>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</si>
  <si>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</si>
  <si>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</si>
  <si>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</si>
  <si>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</si>
  <si>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</si>
  <si>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</si>
  <si>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</si>
  <si>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</si>
  <si>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</si>
  <si>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</si>
  <si>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</si>
  <si>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</si>
  <si>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</si>
  <si>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</si>
  <si>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</si>
  <si>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</si>
  <si>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</si>
  <si>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</si>
  <si>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</si>
  <si>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</si>
  <si>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</si>
  <si>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</si>
  <si>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</si>
  <si>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</si>
  <si>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</si>
  <si>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</si>
  <si>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</si>
  <si>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</si>
  <si>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</si>
  <si>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</si>
  <si>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</si>
  <si>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</si>
  <si>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</si>
  <si>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</si>
  <si>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</si>
  <si>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</si>
  <si>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</si>
  <si>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</si>
  <si>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</si>
  <si>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</si>
  <si>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</si>
  <si>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</si>
  <si>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</si>
  <si>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</si>
  <si>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</si>
  <si>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</si>
  <si>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</si>
  <si>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</si>
  <si>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</si>
  <si>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</si>
  <si>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</si>
  <si>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</si>
  <si>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</si>
  <si>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</si>
  <si>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</si>
  <si>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</si>
  <si>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</si>
  <si>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</si>
  <si>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</si>
  <si>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</si>
  <si>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</si>
  <si>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</si>
  <si>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</si>
  <si>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</si>
  <si>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</si>
  <si>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</si>
  <si>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</si>
  <si>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</si>
  <si>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</si>
  <si>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</si>
  <si>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</si>
  <si>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</si>
  <si>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</si>
  <si>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</si>
  <si>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</si>
  <si>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</si>
  <si>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</si>
  <si>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</si>
  <si>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</si>
  <si>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</si>
  <si>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</si>
  <si>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</si>
  <si>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</si>
  <si>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</si>
  <si>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</si>
  <si>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</si>
  <si>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</si>
  <si>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</si>
  <si>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</si>
  <si>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</si>
  <si>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</si>
  <si>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</si>
  <si>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</si>
  <si>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</si>
  <si>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</si>
  <si>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</si>
  <si>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</si>
  <si>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</si>
  <si>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</si>
  <si>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</si>
  <si>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</si>
  <si>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</si>
  <si>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</si>
  <si>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</si>
  <si>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</si>
  <si>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</si>
  <si>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</si>
  <si>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</si>
  <si>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</si>
  <si>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</si>
  <si>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</si>
  <si>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</si>
  <si>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</si>
  <si>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</si>
  <si>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</si>
  <si>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</si>
  <si>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</si>
  <si>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</si>
  <si>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</si>
  <si>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</si>
  <si>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</si>
  <si>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</si>
  <si>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</si>
  <si>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</si>
  <si>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</si>
  <si>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</si>
  <si>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</si>
  <si>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</si>
  <si>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</si>
  <si>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</si>
  <si>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</si>
  <si>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</si>
  <si>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</si>
  <si>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</si>
  <si>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</si>
  <si>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</si>
  <si>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</si>
  <si>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</si>
  <si>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</si>
  <si>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</si>
  <si>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</si>
  <si>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</si>
  <si>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</si>
  <si>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</si>
  <si>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</si>
  <si>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</si>
  <si>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</si>
  <si>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</si>
  <si>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</si>
  <si>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</si>
  <si>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</si>
  <si>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</si>
  <si>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</si>
  <si>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</si>
  <si>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</si>
  <si>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</si>
  <si>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</si>
  <si>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</si>
  <si>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</si>
  <si>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</si>
  <si>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</si>
  <si>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</si>
  <si>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</si>
  <si>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</si>
  <si>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</si>
  <si>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</si>
  <si>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</si>
  <si>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</si>
  <si>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</si>
  <si>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</si>
  <si>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</si>
  <si>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</si>
  <si>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</si>
  <si>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</si>
  <si>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</si>
  <si>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</si>
  <si>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</si>
  <si>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</si>
  <si>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</si>
  <si>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</si>
  <si>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</si>
  <si>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</si>
  <si>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</si>
  <si>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</si>
  <si>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</si>
  <si>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</si>
  <si>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</si>
  <si>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</si>
  <si>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</si>
  <si>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</si>
  <si>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</si>
  <si>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</si>
  <si>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</si>
  <si>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</si>
  <si>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</si>
  <si>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</si>
  <si>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</si>
  <si>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</si>
  <si>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</si>
  <si>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</si>
  <si>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</si>
  <si>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</si>
  <si>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</si>
  <si>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</si>
  <si>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</si>
  <si>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</si>
  <si>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</si>
  <si>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</si>
  <si>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</si>
  <si>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</si>
  <si>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</si>
  <si>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</si>
  <si>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</si>
  <si>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</si>
  <si>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</si>
  <si>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</si>
  <si>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</si>
  <si>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</si>
  <si>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</si>
  <si>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</si>
  <si>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</si>
  <si>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</si>
  <si>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</si>
  <si>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</si>
  <si>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</si>
  <si>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</si>
  <si>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</si>
  <si>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</si>
  <si>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</si>
  <si>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</si>
  <si>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</si>
  <si>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</si>
  <si>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</si>
  <si>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</si>
  <si>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</si>
  <si>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</si>
  <si>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</si>
  <si>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</si>
  <si>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</si>
  <si>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</si>
  <si>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</si>
  <si>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</si>
  <si>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</si>
  <si>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</si>
  <si>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</si>
  <si>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</si>
  <si>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</si>
  <si>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</si>
  <si>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</si>
  <si>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</si>
  <si>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</si>
  <si>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</si>
  <si>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</si>
  <si>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</si>
  <si>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</si>
  <si>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</si>
  <si>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</si>
  <si>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</si>
  <si>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</si>
  <si>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</si>
  <si>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</si>
  <si>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</si>
  <si>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</si>
  <si>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</si>
  <si>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</si>
  <si>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</si>
  <si>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</si>
  <si>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</si>
  <si>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</si>
  <si>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</si>
  <si>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</si>
  <si>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</si>
  <si>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</si>
  <si>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</si>
  <si>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</si>
  <si>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</si>
  <si>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</si>
  <si>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</si>
  <si>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</si>
  <si>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</si>
  <si>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</si>
  <si>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</si>
  <si>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</si>
  <si>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</si>
  <si>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</si>
  <si>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</si>
  <si>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</si>
  <si>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</si>
  <si>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</si>
  <si>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</si>
  <si>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</si>
  <si>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</si>
  <si>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</si>
  <si>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</si>
  <si>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</si>
  <si>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</si>
  <si>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</si>
  <si>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</si>
  <si>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</si>
  <si>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</si>
  <si>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</si>
  <si>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</si>
  <si>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</si>
  <si>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</si>
  <si>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</si>
  <si>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</si>
  <si>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</si>
  <si>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</si>
  <si>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</si>
  <si>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</si>
  <si>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</si>
  <si>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</si>
  <si>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</si>
  <si>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</si>
  <si>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</si>
  <si>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</si>
  <si>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</si>
  <si>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</si>
  <si>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</si>
  <si>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</si>
  <si>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</si>
  <si>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</si>
  <si>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</si>
  <si>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</si>
  <si>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</si>
  <si>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</si>
  <si>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</si>
  <si>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</si>
  <si>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</si>
  <si>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</si>
  <si>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</si>
  <si>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</si>
  <si>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</si>
  <si>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</si>
  <si>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</si>
  <si>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</si>
  <si>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</si>
  <si>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</si>
  <si>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</si>
  <si>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</si>
  <si>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</si>
  <si>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</si>
  <si>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</si>
  <si>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</si>
  <si>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</si>
  <si>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</si>
  <si>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</si>
  <si>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</si>
  <si>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</si>
  <si>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</si>
  <si>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</si>
  <si>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</si>
  <si>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</si>
  <si>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</si>
  <si>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</si>
  <si>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</si>
  <si>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</si>
  <si>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</si>
  <si>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</si>
  <si>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</si>
  <si>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</si>
  <si>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</si>
  <si>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</si>
  <si>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</si>
  <si>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</si>
  <si>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</si>
  <si>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</si>
  <si>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</si>
  <si>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</si>
  <si>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</si>
  <si>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</si>
  <si>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</si>
  <si>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</si>
  <si>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</si>
  <si>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</si>
  <si>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</si>
  <si>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</si>
  <si>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</si>
  <si>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</si>
  <si>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</si>
  <si>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</si>
  <si>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</si>
  <si>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</si>
  <si>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</si>
  <si>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</si>
  <si>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</si>
  <si>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</si>
  <si>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</si>
  <si>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</si>
  <si>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</si>
  <si>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</si>
  <si>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</si>
  <si>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</si>
  <si>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</si>
  <si>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</si>
  <si>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</si>
  <si>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</si>
  <si>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</si>
  <si>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</si>
  <si>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</si>
  <si>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</si>
  <si>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</si>
  <si>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</si>
  <si>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</si>
  <si>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</si>
  <si>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</si>
  <si>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</si>
  <si>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</si>
  <si>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</si>
  <si>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</si>
  <si>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</si>
  <si>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</si>
  <si>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</si>
  <si>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</si>
  <si>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</si>
  <si>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</si>
  <si>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</si>
  <si>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</si>
  <si>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</si>
  <si>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</si>
  <si>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</si>
  <si>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</si>
  <si>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</si>
  <si>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</si>
  <si>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</si>
  <si>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</si>
  <si>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</si>
  <si>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</si>
  <si>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</si>
  <si>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</si>
  <si>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</si>
  <si>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</si>
  <si>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</si>
  <si>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</si>
  <si>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</si>
  <si>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</si>
  <si>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</si>
  <si>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</si>
  <si>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</si>
  <si>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</si>
  <si>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</si>
  <si>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</si>
  <si>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</si>
  <si>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</si>
  <si>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</si>
  <si>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</si>
  <si>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</si>
  <si>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</si>
  <si>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</si>
  <si>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</si>
  <si>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</si>
  <si>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</si>
  <si>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</si>
  <si>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</si>
  <si>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</si>
  <si>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</si>
  <si>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</si>
  <si>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</si>
  <si>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</si>
  <si>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</si>
  <si>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</si>
  <si>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</si>
  <si>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</si>
  <si>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</si>
  <si>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</si>
  <si>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</si>
  <si>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</si>
  <si>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</si>
  <si>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</si>
  <si>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</si>
  <si>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</si>
  <si>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</si>
  <si>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</si>
  <si>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</si>
  <si>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</si>
  <si>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</si>
  <si>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</si>
  <si>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</si>
  <si>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</si>
  <si>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</si>
  <si>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</si>
  <si>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</si>
  <si>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</si>
  <si>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</si>
  <si>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</si>
  <si>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</si>
  <si>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</si>
  <si>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</si>
  <si>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</si>
  <si>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</si>
  <si>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</si>
  <si>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</si>
  <si>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</si>
  <si>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</si>
  <si>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</si>
  <si>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</si>
  <si>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</si>
  <si>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</si>
  <si>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</si>
  <si>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</si>
  <si>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</si>
  <si>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</si>
  <si>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</si>
  <si>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</si>
  <si>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</si>
  <si>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</si>
  <si>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</si>
  <si>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</si>
  <si>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</si>
  <si>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</si>
  <si>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</si>
  <si>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</si>
  <si>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</si>
  <si>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</si>
  <si>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</si>
  <si>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</si>
  <si>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</si>
  <si>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</si>
  <si>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</si>
  <si>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</si>
  <si>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</si>
  <si>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</si>
  <si>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</si>
  <si>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</si>
  <si>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</si>
  <si>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</si>
  <si>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</si>
  <si>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</si>
  <si>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</si>
  <si>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</si>
  <si>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</si>
  <si>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</si>
  <si>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</si>
  <si>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</si>
  <si>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</si>
  <si>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</si>
  <si>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</si>
  <si>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</si>
  <si>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</si>
  <si>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</si>
  <si>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</si>
  <si>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</si>
  <si>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</si>
  <si>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</si>
  <si>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</si>
  <si>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</si>
  <si>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</si>
  <si>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</si>
  <si>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</si>
  <si>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</si>
  <si>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</si>
  <si>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</si>
  <si>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</si>
  <si>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</si>
  <si>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</si>
  <si>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</si>
  <si>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</si>
  <si>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</si>
  <si>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</si>
  <si>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</si>
  <si>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</si>
  <si>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</si>
  <si>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</si>
  <si>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</si>
  <si>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</si>
  <si>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</si>
  <si>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</si>
  <si>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</si>
  <si>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</si>
  <si>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</si>
  <si>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</si>
  <si>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</si>
  <si>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</si>
  <si>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</si>
  <si>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</si>
  <si>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</si>
  <si>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</si>
  <si>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</si>
  <si>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</si>
  <si>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</si>
  <si>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</si>
  <si>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</si>
  <si>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</si>
  <si>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</si>
  <si>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</si>
  <si>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</si>
  <si>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</si>
  <si>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</si>
  <si>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</si>
  <si>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</si>
  <si>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</si>
  <si>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</si>
  <si>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</si>
  <si>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</si>
  <si>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</si>
  <si>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</si>
  <si>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</si>
  <si>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</si>
  <si>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</si>
  <si>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</si>
  <si>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</si>
  <si>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</si>
  <si>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</si>
  <si>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</si>
  <si>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</si>
  <si>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</si>
  <si>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</si>
  <si>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</si>
  <si>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</si>
  <si>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</si>
  <si>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</si>
  <si>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</si>
  <si>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</si>
  <si>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</si>
  <si>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</si>
  <si>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</si>
  <si>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</si>
  <si>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</si>
  <si>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</si>
  <si>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</si>
  <si>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</si>
  <si>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</si>
  <si>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</si>
  <si>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</si>
  <si>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</si>
  <si>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</si>
  <si>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</si>
  <si>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</si>
  <si>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</si>
  <si>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</si>
  <si>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</si>
  <si>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</si>
  <si>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</si>
  <si>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</si>
  <si>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</si>
  <si>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</si>
  <si>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</si>
  <si>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</si>
  <si>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</si>
  <si>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</si>
  <si>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</si>
  <si>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</si>
  <si>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</si>
  <si>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</si>
  <si>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</si>
  <si>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</si>
  <si>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</si>
  <si>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</si>
  <si>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</si>
  <si>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</si>
  <si>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</si>
  <si>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</si>
  <si>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</si>
  <si>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</si>
  <si>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</si>
  <si>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</si>
  <si>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</si>
  <si>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</si>
  <si>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</si>
  <si>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</si>
  <si>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</si>
  <si>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</si>
  <si>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</si>
  <si>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</si>
  <si>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</si>
  <si>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</si>
  <si>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</si>
  <si>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</si>
  <si>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</si>
  <si>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</si>
  <si>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</si>
  <si>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</si>
  <si>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</si>
  <si>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</si>
  <si>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</si>
  <si>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</si>
  <si>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</si>
  <si>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</si>
  <si>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</si>
  <si>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</si>
  <si>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</si>
  <si>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</si>
  <si>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</si>
  <si>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</si>
  <si>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</si>
  <si>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</si>
  <si>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</si>
  <si>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</si>
  <si>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</si>
  <si>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</si>
  <si>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</si>
  <si>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</si>
  <si>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</si>
  <si>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</si>
  <si>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</si>
  <si>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</si>
  <si>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</si>
  <si>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</si>
  <si>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</si>
  <si>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</si>
  <si>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</si>
  <si>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</si>
  <si>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</si>
  <si>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</si>
  <si>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</si>
  <si>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</si>
  <si>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</si>
  <si>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</si>
  <si>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</si>
  <si>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</si>
  <si>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</si>
  <si>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</si>
  <si>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</si>
  <si>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</si>
  <si>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</si>
  <si>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</si>
  <si>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</si>
  <si>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</si>
  <si>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</si>
  <si>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</si>
  <si>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</si>
  <si>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</si>
  <si>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</si>
  <si>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</si>
  <si>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</si>
  <si>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</si>
  <si>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</si>
  <si>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</si>
  <si>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</si>
  <si>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</si>
  <si>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</si>
  <si>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</si>
  <si>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</si>
  <si>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</si>
  <si>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</si>
  <si>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</si>
  <si>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</si>
  <si>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</si>
  <si>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</si>
  <si>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</si>
  <si>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</si>
  <si>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</si>
  <si>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</si>
  <si>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</si>
  <si>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</si>
  <si>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</si>
  <si>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</si>
  <si>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</si>
  <si>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</si>
  <si>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</si>
  <si>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</si>
  <si>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</si>
  <si>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</si>
  <si>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</si>
  <si>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</si>
  <si>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</si>
  <si>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</si>
  <si>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</si>
  <si>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</si>
  <si>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</si>
  <si>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</si>
  <si>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</si>
  <si>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</si>
  <si>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</si>
  <si>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</si>
  <si>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</si>
  <si>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</si>
  <si>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</si>
  <si>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</si>
  <si>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</si>
  <si>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</si>
  <si>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</si>
  <si>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</si>
  <si>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</si>
  <si>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</si>
  <si>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</si>
  <si>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</si>
  <si>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</si>
  <si>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</si>
  <si>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</si>
  <si>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</si>
  <si>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</si>
  <si>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</si>
  <si>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</si>
  <si>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</si>
  <si>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</si>
  <si>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</si>
  <si>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</si>
  <si>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</si>
  <si>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</si>
  <si>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</si>
  <si>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</si>
  <si>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</si>
  <si>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</si>
  <si>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</si>
  <si>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</si>
  <si>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</si>
  <si>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</si>
  <si>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</si>
  <si>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</si>
  <si>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</si>
  <si>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</si>
  <si>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</si>
  <si>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</si>
  <si>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</si>
  <si>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</si>
  <si>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</si>
  <si>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</si>
  <si>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</si>
  <si>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</si>
  <si>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</si>
  <si>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</si>
  <si>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</si>
  <si>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</si>
  <si>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</si>
  <si>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</si>
  <si>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</si>
  <si>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</si>
  <si>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</si>
  <si>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</si>
  <si>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</si>
  <si>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</si>
  <si>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</si>
  <si>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</si>
  <si>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</si>
  <si>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</si>
  <si>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</si>
  <si>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</si>
  <si>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</si>
  <si>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</si>
  <si>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</si>
  <si>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</si>
  <si>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</si>
  <si>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</si>
  <si>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</si>
  <si>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</si>
  <si>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</si>
  <si>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</si>
  <si>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</si>
  <si>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</si>
  <si>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</si>
  <si>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</si>
  <si>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</si>
  <si>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</si>
  <si>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</si>
  <si>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</si>
  <si>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</si>
  <si>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</si>
  <si>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</si>
  <si>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</si>
  <si>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</si>
  <si>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</si>
  <si>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</si>
  <si>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</si>
  <si>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</si>
  <si>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</si>
  <si>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</si>
  <si>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</si>
  <si>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</si>
  <si>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</si>
  <si>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</si>
  <si>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</si>
  <si>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</si>
  <si>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</si>
  <si>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</si>
  <si>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</si>
  <si>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</si>
  <si>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</si>
  <si>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</si>
  <si>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</si>
  <si>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</si>
  <si>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</si>
  <si>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</si>
  <si>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</si>
  <si>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</si>
  <si>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</si>
  <si>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</si>
  <si>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</si>
  <si>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</si>
  <si>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</si>
  <si>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</si>
  <si>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</si>
  <si>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</si>
  <si>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</si>
  <si>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</si>
  <si>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</si>
  <si>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</si>
  <si>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</si>
  <si>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</si>
  <si>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</si>
  <si>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</si>
  <si>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</si>
  <si>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</si>
  <si>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</si>
  <si>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</si>
  <si>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</si>
  <si>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</si>
  <si>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</si>
  <si>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</si>
  <si>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</si>
  <si>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</si>
  <si>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</si>
  <si>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</si>
  <si>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</si>
  <si>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</si>
  <si>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</si>
  <si>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</si>
  <si>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</si>
  <si>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</si>
  <si>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</si>
  <si>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</si>
  <si>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</si>
  <si>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</si>
  <si>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</si>
  <si>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</si>
  <si>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</si>
  <si>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</si>
  <si>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</si>
  <si>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</si>
  <si>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</si>
  <si>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</si>
  <si>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</si>
  <si>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</si>
  <si>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</si>
  <si>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</si>
  <si>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</si>
  <si>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</si>
  <si>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</si>
  <si>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</si>
  <si>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</si>
  <si>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</si>
  <si>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</si>
  <si>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</si>
  <si>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</si>
  <si>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</si>
  <si>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</si>
  <si>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</si>
  <si>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</si>
  <si>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</si>
  <si>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</si>
  <si>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</si>
  <si>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</si>
  <si>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</si>
  <si>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</si>
  <si>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</si>
  <si>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</si>
  <si>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</si>
  <si>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</si>
  <si>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</si>
  <si>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</si>
  <si>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</si>
  <si>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</si>
  <si>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</si>
  <si>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</si>
  <si>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</si>
  <si>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</si>
  <si>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</si>
  <si>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</si>
  <si>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</si>
  <si>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</si>
  <si>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</si>
  <si>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</si>
  <si>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</si>
  <si>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</si>
  <si>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</si>
  <si>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</si>
  <si>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</si>
  <si>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</si>
  <si>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</si>
  <si>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</si>
  <si>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</si>
  <si>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</si>
  <si>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</si>
  <si>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</si>
  <si>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</si>
  <si>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</si>
  <si>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</si>
  <si>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</si>
  <si>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</si>
  <si>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</si>
  <si>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</si>
  <si>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</si>
  <si>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</si>
  <si>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</si>
  <si>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</si>
  <si>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</si>
  <si>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</si>
  <si>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</si>
  <si>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</si>
  <si>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</si>
  <si>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</si>
  <si>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</si>
  <si>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</si>
  <si>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</si>
  <si>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</si>
  <si>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</si>
  <si>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</si>
  <si>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</si>
  <si>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</si>
  <si>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</si>
  <si>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</si>
  <si>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</si>
  <si>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</si>
  <si>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</si>
  <si>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</si>
  <si>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</si>
  <si>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</si>
  <si>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</si>
  <si>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</si>
  <si>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</si>
  <si>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</si>
  <si>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</si>
  <si>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</si>
  <si>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</si>
  <si>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</si>
  <si>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</si>
  <si>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</si>
  <si>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</si>
  <si>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</si>
  <si>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</si>
  <si>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</si>
  <si>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</si>
  <si>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</si>
  <si>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</si>
  <si>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</si>
  <si>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</si>
  <si>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</si>
  <si>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</si>
  <si>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</si>
  <si>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</si>
  <si>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</si>
  <si>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</si>
  <si>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</si>
  <si>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</si>
  <si>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</si>
  <si>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</si>
  <si>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</si>
  <si>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</si>
  <si>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</si>
  <si>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</si>
  <si>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</si>
  <si>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</si>
  <si>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</si>
  <si>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</si>
  <si>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</si>
  <si>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</si>
  <si>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</si>
  <si>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</si>
  <si>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</si>
  <si>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</si>
  <si>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</si>
  <si>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</si>
  <si>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</si>
  <si>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</si>
  <si>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</si>
  <si>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</si>
  <si>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</si>
  <si>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</si>
  <si>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</si>
  <si>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</si>
  <si>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</si>
  <si>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</si>
  <si>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</si>
  <si>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</si>
  <si>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</si>
  <si>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</si>
  <si>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</si>
  <si>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</si>
  <si>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</si>
  <si>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</si>
  <si>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</si>
  <si>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</si>
  <si>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</si>
  <si>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</si>
  <si>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</si>
  <si>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</si>
  <si>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</si>
  <si>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</si>
  <si>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</si>
  <si>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</si>
  <si>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</si>
  <si>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</si>
  <si>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</si>
  <si>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</si>
  <si>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</si>
  <si>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</si>
  <si>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</si>
  <si>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</si>
  <si>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</si>
  <si>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</si>
  <si>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</si>
  <si>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</si>
  <si>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</si>
  <si>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</si>
  <si>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</si>
  <si>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</si>
  <si>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</si>
  <si>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</si>
  <si>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</si>
  <si>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</si>
  <si>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</si>
  <si>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</si>
  <si>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</si>
  <si>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</si>
  <si>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</si>
  <si>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</si>
  <si>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</si>
  <si>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</si>
  <si>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</si>
  <si>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</si>
  <si>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</si>
  <si>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</si>
  <si>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</si>
  <si>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</si>
  <si>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</si>
  <si>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</si>
  <si>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</si>
  <si>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</si>
  <si>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</si>
  <si>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</si>
  <si>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</si>
  <si>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</si>
  <si>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</si>
  <si>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</si>
  <si>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</si>
  <si>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</si>
  <si>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</si>
  <si>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</si>
  <si>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</si>
  <si>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</si>
  <si>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</si>
  <si>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</si>
  <si>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</si>
  <si>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</si>
  <si>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</si>
  <si>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</si>
  <si>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</si>
  <si>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</si>
  <si>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</si>
  <si>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</si>
  <si>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</si>
  <si>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</si>
  <si>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</si>
  <si>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</si>
  <si>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</si>
  <si>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</si>
  <si>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</si>
  <si>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</si>
  <si>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</si>
  <si>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</si>
  <si>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</si>
  <si>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</si>
  <si>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</si>
  <si>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</si>
  <si>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</si>
  <si>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</si>
  <si>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</si>
  <si>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</si>
  <si>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</si>
  <si>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</si>
  <si>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</si>
  <si>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</si>
  <si>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</si>
  <si>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</si>
  <si>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</si>
  <si>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</si>
  <si>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</si>
  <si>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</si>
  <si>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</si>
  <si>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</si>
  <si>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</si>
  <si>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</si>
  <si>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</si>
  <si>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</si>
  <si>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</si>
  <si>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</si>
  <si>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</si>
  <si>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</si>
  <si>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</si>
  <si>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</si>
  <si>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</si>
  <si>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</si>
  <si>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</si>
  <si>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</si>
  <si>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</si>
  <si>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</si>
  <si>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</si>
  <si>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</si>
  <si>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</si>
  <si>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</si>
  <si>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</si>
  <si>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</si>
  <si>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</si>
  <si>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</si>
  <si>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</si>
  <si>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</si>
  <si>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</si>
  <si>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</si>
  <si>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</si>
  <si>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</si>
  <si>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</si>
  <si>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</si>
  <si>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</si>
  <si>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</si>
  <si>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</si>
  <si>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</si>
  <si>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</si>
  <si>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</si>
  <si>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</si>
  <si>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</si>
  <si>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</si>
  <si>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</si>
  <si>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</si>
  <si>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</si>
  <si>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</si>
  <si>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</si>
  <si>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</si>
  <si>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</si>
  <si>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</si>
  <si>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</si>
  <si>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</si>
  <si>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</si>
  <si>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</si>
  <si>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</si>
  <si>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</si>
  <si>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</si>
  <si>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</si>
  <si>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</si>
  <si>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</si>
  <si>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</si>
  <si>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</si>
  <si>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</si>
  <si>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</si>
  <si>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</si>
  <si>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</si>
  <si>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</si>
  <si>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</si>
  <si>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</si>
  <si>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</si>
  <si>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</si>
  <si>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</si>
  <si>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</si>
  <si>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</si>
  <si>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</si>
  <si>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</si>
  <si>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</si>
  <si>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</si>
  <si>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</si>
  <si>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</si>
  <si>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</si>
  <si>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</si>
  <si>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</si>
  <si>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</si>
  <si>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</si>
  <si>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</si>
  <si>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</si>
  <si>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</si>
  <si>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</si>
  <si>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</si>
  <si>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</si>
  <si>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</si>
  <si>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</si>
  <si>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</si>
  <si>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</si>
  <si>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</si>
  <si>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</si>
  <si>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</si>
  <si>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</si>
  <si>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</si>
  <si>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</si>
  <si>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</si>
  <si>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</si>
  <si>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</si>
  <si>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</si>
  <si>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</si>
  <si>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</si>
  <si>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</si>
  <si>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</si>
  <si>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</si>
  <si>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</si>
  <si>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</si>
  <si>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</si>
  <si>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</si>
  <si>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</si>
  <si>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</si>
  <si>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</si>
  <si>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</si>
  <si>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</si>
  <si>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</si>
  <si>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</si>
  <si>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</si>
  <si>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</si>
  <si>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</si>
  <si>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</si>
  <si>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</si>
  <si>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</si>
  <si>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</si>
  <si>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</si>
  <si>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</si>
  <si>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</si>
  <si>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</si>
  <si>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</si>
  <si>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</si>
  <si>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</si>
  <si>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</si>
  <si>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</si>
  <si>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</si>
  <si>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</si>
  <si>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</si>
  <si>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</si>
  <si>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</si>
  <si>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</si>
  <si>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</si>
  <si>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</si>
  <si>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</si>
  <si>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</si>
  <si>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</si>
  <si>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</si>
  <si>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</si>
  <si>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</si>
  <si>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</si>
  <si>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</si>
  <si>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</si>
  <si>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</si>
  <si>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</si>
  <si>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</si>
  <si>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</si>
  <si>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</si>
  <si>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</si>
  <si>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</si>
  <si>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</si>
  <si>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</si>
  <si>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</si>
  <si>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</si>
  <si>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</si>
  <si>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</si>
  <si>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</si>
  <si>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</si>
  <si>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</si>
  <si>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</si>
  <si>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</si>
  <si>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</si>
  <si>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</si>
  <si>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</si>
  <si>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</si>
  <si>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</si>
  <si>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</si>
  <si>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</si>
  <si>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</si>
  <si>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</si>
  <si>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</si>
  <si>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</si>
  <si>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</si>
  <si>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</si>
  <si>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</si>
  <si>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</si>
  <si>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</si>
  <si>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</si>
  <si>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</si>
  <si>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</si>
  <si>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</si>
  <si>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</si>
  <si>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</si>
  <si>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</si>
  <si>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</si>
  <si>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</si>
  <si>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</si>
  <si>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</si>
  <si>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</si>
  <si>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</si>
  <si>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</si>
  <si>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</si>
  <si>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</si>
  <si>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</si>
  <si>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</si>
  <si>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</si>
  <si>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</si>
  <si>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</si>
  <si>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</si>
  <si>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</si>
  <si>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</si>
  <si>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</si>
  <si>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</si>
  <si>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</si>
  <si>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</si>
  <si>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</si>
  <si>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</si>
  <si>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</si>
  <si>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</si>
  <si>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</si>
  <si>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</si>
  <si>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</si>
  <si>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</si>
  <si>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</si>
  <si>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</si>
  <si>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</si>
  <si>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</si>
  <si>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</si>
  <si>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</si>
  <si>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</si>
  <si>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</si>
  <si>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</si>
  <si>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</si>
  <si>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</si>
  <si>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</si>
  <si>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</si>
  <si>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</si>
  <si>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</si>
  <si>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</si>
  <si>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</si>
  <si>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</si>
  <si>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</si>
  <si>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</si>
  <si>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</si>
  <si>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</si>
  <si>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</si>
  <si>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</si>
  <si>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</si>
  <si>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</si>
  <si>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</si>
  <si>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</si>
  <si>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</si>
  <si>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</si>
  <si>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</si>
  <si>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</si>
  <si>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</si>
  <si>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</si>
  <si>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</si>
  <si>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</si>
  <si>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</si>
  <si>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</si>
  <si>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</si>
  <si>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</si>
  <si>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</si>
  <si>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</si>
  <si>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</si>
  <si>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</si>
  <si>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</si>
  <si>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</si>
  <si>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</si>
  <si>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</si>
  <si>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</si>
  <si>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</si>
  <si>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</si>
  <si>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</si>
  <si>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</si>
  <si>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</si>
  <si>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</si>
  <si>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</si>
  <si>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</si>
  <si>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</si>
  <si>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</si>
  <si>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</si>
  <si>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</si>
  <si>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</si>
  <si>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</si>
  <si>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</si>
  <si>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</si>
  <si>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</si>
  <si>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</si>
  <si>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</si>
  <si>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</si>
  <si>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</si>
  <si>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</si>
  <si>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</si>
  <si>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</si>
  <si>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</si>
  <si>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</si>
  <si>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</si>
  <si>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</si>
  <si>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</si>
  <si>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</si>
  <si>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</si>
  <si>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</si>
  <si>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</si>
  <si>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</si>
  <si>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</si>
  <si>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</si>
  <si>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</si>
  <si>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</si>
  <si>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</si>
  <si>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</si>
  <si>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</si>
  <si>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</si>
  <si>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</si>
  <si>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</si>
  <si>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</si>
  <si>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</si>
  <si>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</si>
  <si>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</si>
  <si>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</si>
  <si>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</si>
  <si>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</si>
  <si>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</si>
  <si>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</si>
  <si>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</si>
  <si>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</si>
  <si>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</si>
  <si>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</si>
  <si>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</si>
  <si>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</si>
  <si>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</si>
  <si>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</si>
  <si>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</si>
  <si>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</si>
  <si>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</si>
  <si>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</si>
  <si>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</si>
  <si>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</si>
  <si>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</si>
  <si>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</si>
  <si>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</si>
  <si>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</si>
  <si>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</si>
  <si>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</si>
  <si>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</si>
  <si>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</si>
  <si>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</si>
  <si>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</si>
  <si>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</si>
  <si>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</si>
  <si>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</si>
  <si>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</si>
  <si>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</si>
  <si>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</si>
  <si>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</si>
  <si>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</si>
  <si>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</si>
  <si>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</si>
  <si>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</si>
  <si>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</si>
  <si>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</si>
  <si>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</si>
  <si>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</si>
  <si>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</si>
  <si>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</si>
  <si>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</si>
  <si>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</si>
  <si>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</si>
  <si>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</si>
  <si>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</si>
  <si>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</si>
  <si>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</si>
  <si>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</si>
  <si>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</si>
  <si>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</si>
  <si>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</si>
  <si>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</si>
  <si>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</si>
  <si>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</si>
  <si>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</si>
  <si>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</si>
  <si>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</si>
  <si>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</si>
  <si>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</si>
  <si>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</si>
  <si>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</si>
  <si>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</si>
  <si>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</si>
  <si>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</si>
  <si>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</si>
  <si>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</si>
  <si>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</si>
  <si>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</si>
  <si>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</si>
  <si>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</si>
  <si>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</si>
  <si>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</si>
  <si>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</si>
  <si>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</si>
  <si>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</si>
  <si>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</si>
  <si>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</si>
  <si>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</si>
  <si>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</si>
  <si>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</si>
  <si>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</si>
  <si>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</si>
  <si>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</si>
  <si>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</si>
  <si>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</si>
  <si>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</si>
  <si>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</si>
  <si>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</si>
  <si>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</si>
  <si>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</si>
  <si>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</si>
  <si>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</si>
  <si>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</si>
  <si>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</si>
  <si>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</si>
  <si>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</si>
  <si>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</si>
  <si>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</si>
  <si>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</si>
  <si>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</si>
  <si>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</si>
  <si>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</si>
  <si>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</si>
  <si>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</si>
  <si>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</si>
  <si>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</si>
  <si>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</si>
  <si>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</si>
  <si>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</si>
  <si>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</si>
  <si>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</si>
  <si>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</si>
  <si>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</si>
  <si>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</si>
  <si>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</si>
  <si>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</si>
  <si>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</si>
  <si>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</si>
  <si>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</si>
  <si>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</si>
  <si>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</si>
  <si>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</si>
  <si>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</si>
  <si>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</si>
  <si>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</si>
  <si>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</si>
  <si>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</si>
  <si>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</si>
  <si>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</si>
  <si>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</si>
  <si>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</si>
  <si>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</si>
  <si>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</si>
  <si>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</si>
  <si>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</si>
  <si>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</si>
  <si>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</si>
  <si>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</si>
  <si>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</si>
  <si>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</si>
  <si>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</si>
  <si>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</si>
  <si>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</si>
  <si>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</si>
  <si>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</si>
  <si>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</si>
  <si>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</si>
  <si>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</si>
  <si>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</si>
  <si>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</si>
  <si>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</si>
  <si>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</si>
  <si>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</si>
  <si>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</si>
  <si>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</si>
  <si>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</si>
  <si>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</si>
  <si>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</si>
  <si>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</si>
  <si>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</si>
  <si>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</si>
  <si>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</si>
  <si>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</si>
  <si>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</si>
  <si>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</si>
  <si>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</si>
  <si>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</si>
  <si>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</si>
  <si>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</si>
  <si>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</si>
  <si>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</si>
  <si>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</si>
  <si>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</si>
  <si>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</si>
  <si>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</si>
  <si>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</si>
  <si>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</si>
  <si>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</si>
  <si>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</si>
  <si>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</si>
  <si>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</si>
  <si>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</si>
  <si>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</si>
  <si>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</si>
  <si>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</si>
  <si>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</si>
  <si>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</si>
  <si>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</si>
  <si>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</si>
  <si>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</si>
  <si>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</si>
  <si>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</si>
  <si>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</si>
  <si>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</si>
  <si>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</si>
  <si>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</si>
  <si>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</si>
  <si>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</si>
  <si>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</si>
  <si>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</si>
  <si>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</si>
  <si>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</si>
  <si>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</si>
  <si>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</si>
  <si>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</si>
  <si>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</si>
  <si>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</si>
  <si>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</si>
  <si>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</si>
  <si>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</si>
  <si>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</si>
  <si>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</si>
  <si>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</si>
  <si>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</si>
  <si>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</si>
  <si>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</si>
  <si>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</si>
  <si>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</si>
  <si>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</si>
  <si>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</si>
  <si>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</si>
  <si>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</si>
  <si>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</si>
  <si>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</si>
  <si>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</si>
  <si>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</si>
  <si>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</si>
  <si>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</si>
  <si>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</si>
  <si>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</si>
  <si>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</si>
  <si>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</si>
  <si>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</si>
  <si>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</si>
  <si>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</si>
  <si>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</si>
  <si>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</si>
  <si>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</si>
  <si>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</si>
  <si>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</si>
  <si>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</si>
  <si>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</si>
  <si>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</si>
  <si>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</si>
  <si>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</si>
  <si>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</si>
  <si>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</si>
  <si>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</si>
  <si>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</si>
  <si>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</si>
  <si>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</si>
  <si>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</si>
  <si>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</si>
  <si>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</si>
  <si>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</si>
  <si>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</si>
  <si>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</si>
  <si>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</si>
  <si>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</si>
  <si>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</si>
  <si>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</si>
  <si>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</si>
  <si>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</si>
  <si>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</si>
  <si>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</si>
  <si>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</si>
  <si>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</si>
  <si>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</si>
  <si>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</si>
  <si>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</si>
  <si>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</si>
  <si>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</si>
  <si>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</si>
  <si>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</si>
  <si>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</si>
  <si>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</si>
  <si>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</si>
  <si>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</si>
  <si>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</si>
  <si>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</si>
  <si>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</si>
  <si>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</si>
  <si>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</si>
  <si>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</si>
  <si>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</si>
  <si>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</si>
  <si>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</si>
  <si>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</si>
  <si>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</si>
  <si>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</si>
  <si>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</si>
  <si>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</si>
  <si>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</si>
  <si>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</si>
  <si>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</si>
  <si>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</si>
  <si>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</si>
  <si>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</si>
  <si>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</si>
  <si>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</si>
  <si>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</si>
  <si>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</si>
  <si>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</si>
  <si>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</si>
  <si>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</si>
  <si>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</si>
  <si>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</si>
  <si>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</si>
  <si>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</si>
  <si>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</si>
  <si>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</si>
  <si>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</si>
  <si>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</si>
  <si>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</si>
  <si>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</si>
  <si>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</si>
  <si>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</si>
  <si>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</si>
  <si>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</si>
  <si>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</si>
  <si>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</si>
  <si>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</si>
  <si>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</si>
  <si>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</si>
  <si>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</si>
  <si>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</si>
  <si>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</si>
  <si>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</si>
  <si>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</si>
  <si>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</si>
  <si>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</si>
  <si>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</si>
  <si>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</si>
  <si>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</si>
  <si>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</si>
  <si>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</si>
  <si>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</si>
  <si>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</si>
  <si>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</si>
  <si>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</si>
  <si>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</si>
  <si>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</si>
  <si>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</si>
  <si>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</si>
  <si>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</si>
  <si>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</si>
  <si>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</si>
  <si>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</si>
  <si>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</si>
  <si>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</si>
  <si>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</si>
  <si>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</si>
  <si>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</si>
  <si>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</si>
  <si>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</si>
  <si>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</si>
  <si>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</si>
  <si>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</si>
  <si>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</si>
  <si>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</si>
  <si>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</si>
  <si>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</si>
  <si>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</si>
  <si>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</si>
  <si>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</si>
  <si>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</si>
  <si>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</si>
  <si>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</si>
  <si>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</si>
  <si>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</si>
  <si>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</si>
  <si>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</si>
  <si>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</si>
  <si>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</si>
  <si>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</si>
  <si>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</si>
  <si>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</si>
  <si>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</si>
  <si>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</si>
  <si>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</si>
  <si>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</si>
  <si>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</si>
  <si>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</si>
  <si>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</si>
  <si>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</si>
  <si>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</si>
  <si>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</si>
  <si>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</si>
  <si>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</si>
  <si>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</si>
  <si>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</si>
  <si>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</si>
  <si>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</si>
  <si>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</si>
  <si>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</si>
  <si>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</si>
  <si>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</si>
  <si>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</si>
  <si>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</si>
  <si>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</si>
  <si>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</si>
  <si>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</si>
  <si>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</si>
  <si>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</si>
  <si>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</si>
  <si>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</si>
  <si>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</si>
  <si>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</si>
  <si>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</si>
  <si>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</si>
  <si>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</si>
  <si>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</si>
  <si>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</si>
  <si>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</si>
  <si>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</si>
  <si>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</si>
  <si>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</si>
  <si>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</si>
  <si>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</si>
  <si>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</si>
  <si>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</si>
  <si>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</si>
  <si>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</si>
  <si>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</si>
  <si>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</si>
  <si>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</si>
  <si>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</si>
  <si>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</si>
  <si>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</si>
  <si>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</si>
  <si>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</si>
  <si>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</si>
  <si>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</si>
  <si>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</si>
  <si>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</si>
  <si>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</si>
  <si>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</si>
  <si>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</si>
  <si>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</si>
  <si>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</si>
  <si>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</si>
  <si>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</si>
  <si>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</si>
  <si>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</si>
  <si>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</si>
  <si>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</si>
  <si>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</si>
  <si>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</si>
  <si>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</si>
  <si>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</si>
  <si>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</si>
  <si>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</si>
  <si>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</si>
  <si>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</si>
  <si>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</si>
  <si>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</si>
  <si>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</si>
  <si>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</si>
  <si>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</si>
  <si>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</si>
  <si>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</si>
  <si>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</si>
  <si>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</si>
  <si>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</si>
  <si>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</si>
  <si>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</si>
  <si>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</si>
  <si>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</si>
  <si>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</si>
  <si>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</si>
  <si>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</si>
  <si>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</si>
  <si>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</si>
  <si>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</si>
  <si>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</si>
  <si>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</si>
  <si>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</si>
  <si>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</si>
  <si>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</si>
  <si>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</si>
  <si>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</si>
  <si>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</si>
  <si>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</si>
  <si>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</si>
  <si>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</si>
  <si>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</si>
  <si>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</si>
  <si>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</si>
  <si>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</si>
  <si>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</si>
  <si>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</si>
  <si>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</si>
  <si>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</si>
  <si>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</si>
  <si>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</si>
  <si>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</si>
  <si>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</si>
  <si>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</si>
  <si>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</si>
  <si>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</si>
  <si>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</si>
  <si>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</si>
  <si>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</si>
  <si>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</si>
  <si>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</si>
  <si>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</si>
  <si>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</si>
  <si>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</si>
  <si>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</si>
  <si>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</si>
  <si>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</si>
  <si>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</si>
  <si>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</si>
  <si>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</si>
  <si>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</si>
  <si>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</si>
  <si>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</si>
  <si>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</si>
  <si>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</si>
  <si>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</si>
  <si>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</si>
  <si>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</si>
  <si>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</si>
  <si>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</si>
  <si>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</si>
  <si>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</si>
  <si>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</si>
  <si>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</si>
  <si>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</si>
  <si>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</si>
  <si>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</si>
  <si>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</si>
  <si>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</si>
  <si>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</si>
  <si>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</si>
  <si>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</si>
  <si>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</si>
  <si>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</si>
  <si>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</si>
  <si>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</si>
  <si>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</si>
  <si>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</si>
  <si>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</si>
  <si>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</si>
  <si>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</si>
  <si>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</si>
  <si>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</si>
  <si>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</si>
  <si>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</si>
  <si>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</si>
  <si>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</si>
  <si>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</si>
  <si>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</si>
  <si>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</si>
  <si>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</si>
  <si>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</si>
  <si>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</si>
  <si>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</si>
  <si>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</si>
  <si>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</si>
  <si>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</si>
  <si>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</si>
  <si>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</si>
  <si>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</si>
  <si>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</si>
  <si>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</si>
  <si>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</si>
  <si>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</si>
  <si>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</si>
  <si>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</si>
  <si>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</si>
  <si>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</si>
  <si>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</si>
  <si>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</si>
  <si>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</si>
  <si>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</si>
  <si>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</si>
  <si>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</si>
  <si>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</si>
  <si>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</si>
  <si>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</si>
  <si>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</si>
  <si>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</si>
  <si>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</si>
  <si>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</si>
  <si>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</si>
  <si>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</si>
  <si>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</si>
  <si>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</si>
  <si>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</si>
  <si>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</si>
  <si>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</si>
  <si>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</si>
  <si>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</si>
  <si>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</si>
  <si>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</si>
  <si>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</si>
  <si>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</si>
  <si>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</si>
  <si>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</si>
  <si>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</si>
  <si>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</si>
  <si>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</si>
  <si>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</si>
  <si>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</si>
  <si>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</si>
  <si>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</si>
  <si>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</si>
  <si>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</si>
  <si>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</si>
  <si>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</si>
  <si>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</si>
  <si>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</si>
  <si>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</si>
  <si>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</si>
  <si>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</si>
  <si>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</si>
  <si>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</si>
  <si>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</si>
  <si>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</si>
  <si>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</si>
  <si>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</si>
  <si>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</si>
  <si>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</si>
  <si>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</si>
  <si>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</si>
  <si>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</si>
  <si>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</si>
  <si>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</si>
  <si>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</si>
  <si>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</si>
  <si>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</si>
  <si>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</si>
  <si>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</si>
  <si>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</si>
  <si>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</si>
  <si>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</si>
  <si>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</si>
  <si>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</si>
  <si>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</si>
  <si>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</si>
  <si>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</si>
  <si>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</si>
  <si>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</si>
  <si>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</si>
  <si>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</si>
  <si>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</si>
  <si>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</si>
  <si>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</si>
  <si>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</si>
  <si>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</si>
  <si>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</si>
  <si>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</si>
  <si>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</si>
  <si>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</si>
  <si>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</si>
  <si>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</si>
  <si>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</si>
  <si>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</si>
  <si>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</si>
  <si>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</si>
  <si>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</si>
  <si>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</si>
  <si>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</si>
  <si>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</si>
  <si>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</si>
  <si>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</si>
  <si>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</si>
  <si>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</si>
  <si>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</si>
  <si>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</si>
  <si>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</si>
  <si>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</si>
  <si>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</si>
  <si>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</si>
  <si>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</si>
  <si>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</si>
  <si>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</si>
  <si>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</si>
  <si>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</si>
  <si>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</si>
  <si>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</si>
  <si>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</si>
  <si>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</si>
  <si>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</si>
  <si>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</si>
  <si>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</si>
  <si>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</si>
  <si>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</si>
  <si>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</si>
  <si>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</si>
  <si>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</si>
  <si>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</si>
  <si>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</si>
  <si>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</si>
  <si>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</si>
  <si>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</si>
  <si>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</si>
  <si>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</si>
  <si>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</si>
  <si>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</si>
  <si>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</si>
  <si>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</si>
  <si>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</si>
  <si>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</si>
  <si>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</si>
  <si>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</si>
  <si>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</si>
  <si>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</si>
  <si>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</si>
  <si>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</si>
  <si>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</si>
  <si>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</si>
  <si>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</si>
  <si>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</si>
  <si>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</si>
  <si>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</si>
  <si>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</si>
  <si>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</si>
  <si>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</si>
  <si>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</si>
  <si>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</si>
  <si>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</si>
  <si>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</si>
  <si>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</si>
  <si>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</si>
  <si>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</si>
  <si>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</si>
  <si>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</si>
  <si>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</si>
  <si>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</si>
  <si>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</si>
  <si>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</si>
  <si>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</si>
  <si>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</si>
  <si>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</si>
  <si>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</si>
  <si>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</si>
  <si>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</si>
  <si>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</si>
  <si>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</si>
  <si>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</si>
  <si>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</si>
  <si>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</si>
  <si>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</si>
  <si>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</si>
  <si>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</si>
  <si>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</si>
  <si>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</si>
  <si>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</si>
  <si>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</si>
  <si>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</si>
  <si>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</si>
  <si>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</si>
  <si>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</si>
  <si>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</si>
  <si>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</si>
  <si>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</si>
  <si>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</si>
  <si>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</si>
  <si>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</si>
  <si>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</si>
  <si>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</si>
  <si>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</si>
  <si>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</si>
  <si>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</si>
  <si>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</si>
  <si>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</si>
  <si>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</si>
  <si>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</si>
  <si>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</si>
  <si>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</si>
  <si>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</si>
  <si>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</si>
  <si>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</si>
  <si>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</si>
  <si>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</si>
  <si>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</si>
  <si>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</si>
  <si>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</si>
  <si>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</si>
  <si>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</si>
  <si>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</si>
  <si>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</si>
  <si>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</si>
  <si>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</si>
  <si>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</si>
  <si>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</si>
  <si>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</si>
  <si>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</si>
  <si>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</si>
  <si>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</si>
  <si>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</si>
  <si>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</si>
  <si>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</si>
  <si>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</si>
  <si>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</si>
  <si>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</si>
  <si>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</si>
  <si>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</si>
  <si>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</si>
  <si>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</si>
  <si>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</si>
  <si>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</si>
  <si>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</si>
  <si>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</si>
  <si>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</si>
  <si>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</si>
  <si>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</si>
  <si>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</si>
  <si>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</si>
  <si>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</si>
  <si>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</si>
  <si>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</si>
  <si>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</si>
  <si>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</si>
  <si>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</si>
  <si>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</si>
  <si>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</si>
  <si>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</si>
  <si>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</si>
  <si>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</si>
  <si>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</si>
  <si>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</si>
  <si>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</si>
  <si>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</si>
  <si>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</si>
  <si>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</si>
  <si>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</si>
  <si>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</si>
  <si>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</si>
  <si>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</si>
  <si>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</si>
  <si>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</si>
  <si>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</si>
  <si>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</si>
  <si>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</si>
  <si>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</si>
  <si>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</si>
  <si>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</si>
  <si>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</si>
  <si>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</si>
  <si>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</si>
  <si>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</si>
  <si>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</si>
  <si>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</si>
  <si>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</si>
  <si>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</si>
  <si>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</si>
  <si>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</si>
  <si>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</si>
  <si>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</si>
  <si>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</si>
  <si>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</si>
  <si>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</si>
  <si>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</si>
  <si>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</si>
  <si>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</si>
  <si>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</si>
  <si>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</si>
  <si>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</si>
  <si>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</si>
  <si>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</si>
  <si>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</si>
  <si>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</si>
  <si>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</si>
  <si>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</si>
  <si>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</si>
  <si>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</si>
  <si>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</si>
  <si>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</si>
  <si>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</si>
  <si>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</si>
  <si>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</si>
  <si>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</si>
  <si>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</si>
  <si>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</si>
  <si>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</si>
  <si>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</si>
  <si>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</si>
  <si>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</si>
  <si>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</si>
  <si>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</si>
  <si>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</si>
  <si>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</si>
  <si>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</si>
  <si>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</si>
  <si>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</si>
  <si>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</si>
  <si>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</si>
  <si>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</si>
  <si>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</si>
  <si>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</si>
  <si>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</si>
  <si>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</si>
  <si>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</si>
  <si>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</si>
  <si>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</si>
  <si>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</si>
  <si>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</si>
  <si>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</si>
  <si>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</si>
  <si>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</si>
  <si>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</si>
  <si>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</si>
  <si>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</si>
  <si>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</si>
  <si>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</si>
  <si>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</si>
  <si>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</si>
  <si>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</si>
  <si>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</si>
  <si>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</si>
  <si>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</si>
  <si>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</si>
  <si>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</si>
  <si>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</si>
  <si>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</si>
  <si>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</si>
  <si>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</si>
  <si>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</si>
  <si>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</si>
  <si>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</si>
  <si>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</si>
  <si>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</si>
  <si>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</si>
  <si>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</si>
  <si>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</si>
  <si>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</si>
  <si>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</si>
  <si>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</si>
  <si>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</si>
  <si>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</si>
  <si>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</si>
  <si>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</si>
  <si>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</si>
  <si>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</si>
  <si>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</si>
  <si>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</si>
  <si>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</si>
  <si>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</si>
  <si>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</si>
  <si>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</si>
  <si>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</si>
  <si>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</si>
  <si>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</si>
  <si>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</si>
  <si>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</si>
  <si>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</si>
  <si>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</si>
  <si>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</si>
  <si>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</si>
  <si>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</si>
  <si>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</si>
  <si>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</si>
  <si>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</si>
  <si>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</si>
  <si>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</si>
  <si>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</si>
  <si>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</si>
  <si>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</si>
  <si>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</si>
  <si>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</si>
  <si>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</si>
  <si>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</si>
  <si>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</si>
  <si>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</si>
  <si>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</si>
  <si>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</si>
  <si>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</si>
  <si>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</si>
  <si>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</si>
  <si>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</si>
  <si>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</si>
  <si>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</si>
  <si>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</si>
  <si>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</si>
  <si>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</si>
  <si>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</si>
  <si>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</si>
  <si>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</si>
  <si>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</si>
  <si>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</si>
  <si>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</si>
  <si>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</si>
  <si>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</si>
  <si>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</si>
  <si>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</si>
  <si>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</si>
  <si>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</si>
  <si>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</si>
  <si>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</si>
  <si>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</si>
  <si>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</si>
  <si>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</si>
  <si>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</si>
  <si>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</si>
  <si>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</si>
  <si>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</si>
  <si>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</si>
  <si>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</si>
  <si>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</si>
  <si>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</si>
  <si>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</si>
  <si>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</si>
  <si>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</si>
  <si>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</si>
  <si>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</si>
  <si>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</si>
  <si>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</si>
  <si>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</si>
  <si>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</si>
  <si>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</si>
  <si>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</si>
  <si>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</si>
  <si>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</si>
  <si>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</si>
  <si>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</si>
  <si>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</si>
  <si>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</si>
  <si>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</si>
  <si>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</si>
  <si>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</si>
  <si>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</si>
  <si>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</si>
  <si>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</si>
  <si>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</si>
  <si>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</si>
  <si>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</si>
  <si>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</si>
  <si>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</si>
  <si>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</si>
  <si>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</si>
  <si>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</si>
  <si>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</si>
  <si>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</si>
  <si>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</si>
  <si>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</si>
  <si>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</si>
  <si>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</si>
  <si>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</si>
  <si>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</si>
  <si>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</si>
  <si>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</si>
  <si>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</si>
  <si>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</si>
  <si>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</si>
  <si>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</si>
  <si>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</si>
  <si>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</si>
  <si>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</si>
  <si>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</si>
  <si>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</si>
  <si>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</si>
  <si>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</si>
  <si>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</si>
  <si>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</si>
  <si>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</si>
  <si>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</si>
  <si>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</si>
  <si>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</si>
  <si>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</si>
  <si>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</si>
  <si>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</si>
  <si>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</si>
  <si>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</si>
  <si>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</si>
  <si>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</si>
  <si>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</si>
  <si>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</si>
  <si>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</si>
  <si>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</si>
  <si>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</si>
  <si>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</si>
  <si>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</si>
  <si>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</si>
  <si>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</si>
  <si>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</si>
  <si>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</si>
  <si>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</si>
  <si>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</si>
  <si>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</si>
  <si>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</si>
  <si>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</si>
  <si>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</si>
  <si>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</si>
  <si>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</si>
  <si>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</si>
  <si>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</si>
  <si>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</si>
  <si>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</si>
  <si>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</si>
  <si>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</si>
  <si>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</si>
  <si>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</si>
  <si>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</si>
  <si>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</si>
  <si>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</si>
  <si>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</si>
  <si>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</si>
  <si>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</si>
  <si>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</si>
  <si>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</si>
  <si>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</si>
  <si>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</si>
  <si>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</si>
  <si>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</si>
  <si>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</si>
  <si>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</si>
  <si>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</si>
  <si>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</si>
  <si>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</si>
  <si>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</si>
  <si>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</si>
  <si>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</si>
  <si>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</si>
  <si>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</si>
  <si>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</si>
  <si>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</si>
  <si>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</si>
  <si>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</si>
  <si>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</si>
  <si>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</si>
  <si>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</si>
  <si>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</si>
  <si>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</si>
  <si>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</si>
  <si>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</si>
  <si>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</si>
  <si>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</si>
  <si>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</si>
  <si>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</si>
  <si>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</si>
  <si>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</si>
  <si>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</si>
  <si>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</si>
  <si>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</si>
  <si>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</si>
  <si>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</si>
  <si>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</si>
  <si>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</si>
  <si>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</si>
  <si>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</si>
  <si>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</si>
  <si>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</si>
  <si>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</si>
  <si>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</si>
  <si>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</si>
  <si>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</si>
  <si>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</si>
  <si>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</si>
  <si>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</si>
  <si>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</si>
  <si>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</si>
  <si>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</si>
  <si>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</si>
  <si>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</si>
  <si>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</si>
  <si>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</si>
  <si>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</si>
  <si>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</si>
  <si>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</si>
  <si>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</si>
  <si>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</si>
  <si>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</si>
  <si>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</si>
  <si>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</si>
  <si>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</si>
  <si>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</si>
  <si>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</si>
  <si>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</si>
  <si>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</si>
  <si>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</si>
  <si>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</si>
  <si>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</si>
  <si>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</si>
  <si>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</si>
  <si>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</si>
  <si>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</si>
  <si>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</si>
  <si>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</si>
  <si>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</si>
  <si>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</si>
  <si>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</si>
  <si>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</si>
  <si>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</si>
  <si>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</si>
  <si>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</si>
  <si>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</si>
  <si>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</si>
  <si>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</si>
  <si>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</si>
  <si>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</si>
  <si>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</si>
  <si>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</si>
  <si>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</si>
  <si>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</si>
  <si>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</si>
  <si>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</si>
  <si>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</si>
  <si>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</si>
  <si>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</si>
  <si>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</si>
  <si>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</si>
  <si>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</si>
  <si>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</si>
  <si>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</si>
  <si>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</si>
  <si>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</si>
  <si>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</si>
  <si>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</si>
  <si>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</si>
  <si>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</si>
  <si>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</si>
  <si>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</si>
  <si>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</si>
  <si>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</si>
  <si>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</si>
  <si>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</si>
  <si>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</si>
  <si>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</si>
  <si>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</si>
  <si>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</si>
  <si>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</si>
  <si>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</si>
  <si>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</si>
  <si>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</si>
  <si>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</si>
  <si>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</si>
  <si>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</si>
  <si>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</si>
  <si>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</si>
  <si>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</si>
  <si>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</si>
  <si>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</si>
  <si>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</si>
  <si>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</si>
  <si>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</si>
  <si>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</si>
  <si>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</si>
  <si>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</si>
  <si>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</si>
  <si>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</si>
  <si>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</si>
  <si>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</si>
  <si>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</si>
  <si>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</si>
  <si>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</si>
  <si>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</si>
  <si>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</si>
  <si>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</si>
  <si>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</si>
  <si>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</si>
  <si>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</si>
  <si>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</si>
  <si>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</si>
  <si>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</si>
  <si>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</si>
  <si>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</si>
  <si>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</si>
  <si>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</si>
  <si>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</si>
  <si>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</si>
  <si>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</si>
  <si>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</si>
  <si>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</si>
  <si>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</si>
  <si>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</si>
  <si>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</si>
  <si>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</si>
  <si>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</si>
  <si>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</si>
  <si>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</si>
  <si>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</si>
  <si>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</si>
  <si>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</si>
  <si>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</si>
  <si>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</si>
  <si>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</si>
  <si>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</si>
  <si>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</si>
  <si>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</si>
  <si>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</si>
  <si>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</si>
  <si>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</si>
  <si>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</si>
  <si>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</si>
  <si>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</si>
  <si>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</si>
  <si>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</si>
  <si>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</si>
  <si>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</si>
  <si>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</si>
  <si>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</si>
  <si>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</si>
  <si>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</si>
  <si>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</si>
  <si>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</si>
  <si>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</si>
  <si>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</si>
  <si>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</si>
  <si>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</si>
  <si>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</si>
  <si>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</si>
  <si>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</si>
  <si>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</si>
  <si>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</si>
  <si>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</si>
  <si>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</si>
  <si>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</si>
  <si>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</si>
  <si>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</si>
  <si>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</si>
  <si>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</si>
  <si>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</si>
  <si>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</si>
  <si>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</si>
  <si>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</si>
  <si>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</si>
  <si>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</si>
  <si>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</si>
  <si>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</si>
  <si>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</si>
  <si>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</si>
  <si>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</si>
  <si>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</si>
  <si>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</si>
  <si>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</si>
  <si>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</si>
  <si>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</si>
  <si>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</si>
  <si>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</si>
  <si>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</si>
  <si>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</si>
  <si>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</si>
  <si>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</si>
  <si>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</si>
  <si>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</si>
  <si>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</si>
  <si>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</si>
  <si>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</si>
  <si>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</si>
  <si>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</si>
  <si>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</si>
  <si>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</si>
  <si>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</si>
  <si>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</si>
  <si>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</si>
  <si>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</si>
  <si>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</si>
  <si>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</si>
  <si>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</si>
  <si>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</si>
  <si>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</si>
  <si>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</si>
  <si>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</si>
  <si>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</si>
  <si>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</si>
  <si>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</si>
  <si>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</si>
  <si>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</si>
  <si>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</si>
  <si>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</si>
  <si>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</si>
  <si>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</si>
  <si>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</si>
  <si>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</si>
  <si>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</si>
  <si>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</si>
  <si>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</si>
  <si>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</si>
  <si>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</si>
  <si>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</si>
  <si>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</si>
  <si>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</si>
  <si>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</si>
  <si>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</si>
  <si>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</si>
  <si>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</si>
  <si>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</si>
  <si>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</si>
  <si>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</si>
  <si>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</si>
  <si>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</si>
  <si>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</si>
  <si>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</si>
  <si>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</si>
  <si>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</si>
  <si>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</si>
  <si>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</si>
  <si>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</si>
  <si>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</si>
  <si>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</si>
  <si>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</si>
  <si>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</si>
  <si>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</si>
  <si>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</si>
  <si>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</si>
  <si>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</si>
  <si>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</si>
  <si>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</si>
  <si>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</si>
  <si>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</si>
  <si>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</si>
  <si>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</si>
  <si>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</si>
  <si>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</si>
  <si>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</si>
  <si>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</si>
  <si>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</si>
  <si>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</si>
  <si>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</si>
  <si>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</si>
  <si>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</si>
  <si>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</si>
  <si>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</si>
  <si>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</si>
  <si>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</si>
  <si>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</si>
  <si>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</si>
  <si>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</si>
  <si>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</si>
  <si>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</si>
  <si>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</si>
  <si>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</si>
  <si>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</si>
  <si>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</si>
  <si>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</si>
  <si>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</si>
  <si>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</si>
  <si>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</si>
  <si>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</si>
  <si>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</si>
  <si>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</si>
  <si>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</si>
  <si>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</si>
  <si>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</si>
  <si>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</si>
  <si>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</si>
  <si>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</si>
  <si>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</si>
  <si>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</si>
  <si>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</si>
  <si>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</si>
  <si>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</si>
  <si>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</si>
  <si>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</si>
  <si>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</si>
  <si>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</si>
  <si>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</si>
  <si>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</si>
  <si>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</si>
  <si>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</si>
  <si>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</si>
  <si>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</si>
  <si>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</si>
  <si>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</si>
  <si>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</si>
  <si>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</si>
  <si>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</si>
  <si>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</si>
  <si>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</si>
  <si>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</si>
  <si>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</si>
  <si>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</si>
  <si>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</si>
  <si>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</si>
  <si>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</si>
  <si>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</si>
  <si>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</si>
  <si>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</si>
  <si>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</si>
  <si>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</si>
  <si>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</si>
  <si>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</si>
  <si>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</si>
  <si>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</si>
  <si>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</si>
  <si>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</si>
  <si>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</si>
  <si>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</si>
  <si>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</si>
  <si>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</si>
  <si>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</si>
  <si>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</si>
  <si>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</si>
  <si>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</si>
  <si>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</si>
  <si>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</si>
  <si>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</si>
  <si>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</si>
  <si>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</si>
  <si>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</si>
  <si>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</si>
  <si>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</si>
  <si>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</si>
  <si>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</si>
  <si>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</si>
  <si>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</si>
  <si>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</si>
  <si>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</si>
  <si>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</si>
  <si>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</si>
  <si>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</si>
  <si>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</si>
  <si>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</si>
  <si>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</si>
  <si>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</si>
  <si>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</si>
  <si>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</si>
  <si>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</si>
  <si>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</si>
  <si>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</si>
  <si>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</si>
  <si>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</si>
  <si>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</si>
  <si>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</si>
  <si>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</si>
  <si>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</si>
  <si>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</si>
  <si>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</si>
  <si>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</si>
  <si>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</si>
  <si>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</si>
  <si>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</si>
  <si>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</si>
  <si>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</si>
  <si>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</si>
  <si>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</si>
  <si>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</si>
  <si>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</si>
  <si>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</si>
  <si>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</si>
  <si>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</si>
  <si>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</si>
  <si>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</si>
  <si>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</si>
  <si>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</si>
  <si>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</si>
  <si>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</si>
  <si>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</si>
  <si>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</si>
  <si>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</si>
  <si>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</si>
  <si>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</si>
  <si>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</si>
  <si>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</si>
  <si>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</si>
  <si>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</si>
  <si>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</si>
  <si>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</si>
  <si>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</si>
  <si>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</si>
  <si>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</si>
  <si>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</si>
  <si>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</si>
  <si>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</si>
  <si>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</si>
  <si>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</si>
  <si>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</si>
  <si>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</si>
  <si>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</si>
  <si>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</si>
  <si>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</si>
  <si>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</si>
  <si>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</si>
  <si>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</si>
  <si>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</si>
  <si>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</si>
  <si>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</si>
  <si>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</si>
  <si>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</si>
  <si>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</si>
  <si>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</si>
  <si>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</si>
  <si>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</si>
  <si>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</si>
  <si>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</si>
  <si>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</si>
  <si>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</si>
  <si>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</si>
  <si>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</si>
  <si>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</si>
  <si>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</si>
  <si>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</si>
  <si>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</si>
  <si>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</si>
  <si>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</si>
  <si>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</si>
  <si>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</si>
  <si>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</si>
  <si>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</si>
  <si>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</si>
  <si>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</si>
  <si>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</si>
  <si>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</si>
  <si>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</si>
  <si>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</si>
  <si>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</si>
  <si>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</si>
  <si>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</si>
  <si>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</si>
  <si>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</si>
  <si>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</si>
  <si>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</si>
  <si>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</si>
  <si>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</si>
  <si>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</si>
  <si>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</si>
  <si>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</si>
  <si>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</si>
  <si>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</si>
  <si>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</si>
  <si>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</si>
  <si>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</si>
  <si>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</si>
  <si>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</si>
  <si>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</si>
  <si>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</si>
  <si>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</si>
  <si>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</si>
  <si>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</si>
  <si>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</si>
  <si>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</si>
  <si>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</si>
  <si>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</si>
  <si>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</si>
  <si>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</si>
  <si>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</si>
  <si>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</si>
  <si>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</si>
  <si>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</si>
  <si>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</si>
  <si>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</si>
  <si>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</si>
  <si>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</si>
  <si>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</si>
  <si>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</si>
  <si>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</si>
  <si>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</si>
  <si>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</si>
  <si>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</si>
  <si>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</si>
  <si>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</si>
  <si>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</si>
  <si>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</si>
  <si>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</si>
  <si>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</si>
  <si>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</si>
  <si>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</si>
  <si>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</si>
  <si>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</si>
  <si>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</si>
  <si>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</si>
  <si>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</si>
  <si>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</si>
  <si>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</si>
  <si>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</si>
  <si>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</si>
  <si>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</si>
  <si>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</si>
  <si>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</si>
  <si>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</si>
  <si>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</si>
  <si>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</si>
  <si>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</si>
  <si>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</si>
  <si>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</si>
  <si>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</si>
  <si>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</si>
  <si>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</si>
  <si>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</si>
  <si>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</si>
  <si>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</si>
  <si>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</si>
  <si>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</si>
  <si>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</si>
  <si>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</si>
  <si>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</si>
  <si>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</si>
  <si>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</si>
  <si>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</si>
  <si>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</si>
  <si>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</si>
  <si>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</si>
  <si>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</si>
  <si>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</si>
  <si>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</si>
  <si>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</si>
  <si>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</si>
  <si>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</si>
  <si>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</si>
  <si>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</si>
  <si>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</si>
  <si>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</si>
  <si>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</si>
  <si>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</si>
  <si>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</si>
  <si>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</si>
  <si>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</si>
  <si>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</si>
  <si>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</si>
  <si>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</si>
  <si>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</si>
  <si>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</si>
  <si>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</si>
  <si>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</si>
  <si>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</si>
  <si>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</si>
  <si>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</si>
  <si>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</si>
  <si>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</si>
  <si>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</si>
  <si>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</si>
  <si>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</si>
  <si>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</si>
  <si>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</si>
  <si>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</si>
  <si>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</si>
  <si>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</si>
  <si>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</si>
  <si>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</si>
  <si>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</si>
  <si>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</si>
  <si>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</si>
  <si>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</si>
  <si>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</si>
  <si>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</si>
  <si>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</si>
  <si>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</si>
  <si>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</si>
  <si>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</si>
  <si>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</si>
  <si>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</si>
  <si>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</si>
  <si>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</si>
  <si>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</si>
  <si>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</si>
  <si>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</si>
  <si>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</si>
  <si>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</si>
  <si>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</si>
  <si>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</si>
  <si>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</si>
  <si>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</si>
  <si>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</si>
  <si>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</si>
  <si>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</si>
  <si>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</si>
  <si>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</si>
  <si>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</si>
  <si>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</si>
  <si>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</si>
  <si>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</si>
  <si>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</si>
  <si>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</si>
  <si>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</si>
  <si>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</si>
  <si>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</si>
  <si>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</si>
  <si>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</si>
  <si>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</si>
  <si>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</si>
  <si>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</si>
  <si>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</si>
  <si>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</si>
  <si>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</si>
  <si>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</si>
  <si>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</si>
  <si>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</si>
  <si>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</si>
  <si>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</si>
  <si>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</si>
  <si>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</si>
  <si>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</si>
  <si>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</si>
  <si>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</si>
  <si>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</si>
  <si>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</si>
  <si>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</si>
  <si>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</si>
  <si>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</si>
  <si>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</si>
  <si>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</si>
  <si>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</si>
  <si>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</si>
  <si>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</si>
  <si>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</si>
  <si>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</si>
  <si>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</si>
  <si>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</si>
  <si>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</si>
  <si>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</si>
  <si>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</si>
  <si>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</si>
  <si>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</si>
  <si>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</si>
  <si>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</si>
  <si>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</si>
  <si>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</si>
  <si>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</si>
  <si>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</si>
  <si>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</si>
  <si>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</si>
  <si>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</si>
  <si>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</si>
  <si>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</si>
  <si>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</si>
  <si>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</si>
  <si>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</si>
  <si>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</si>
  <si>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</si>
  <si>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</si>
  <si>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</si>
  <si>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</si>
  <si>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</si>
  <si>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</si>
  <si>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</si>
  <si>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</si>
  <si>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</si>
  <si>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</si>
  <si>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</si>
  <si>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</si>
  <si>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</si>
  <si>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</si>
  <si>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</si>
  <si>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</si>
  <si>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</si>
  <si>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</si>
  <si>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</si>
  <si>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</si>
  <si>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</si>
  <si>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</si>
  <si>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</si>
  <si>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</si>
  <si>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</si>
  <si>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</si>
  <si>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</si>
  <si>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</si>
  <si>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</si>
  <si>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</si>
  <si>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</si>
  <si>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</si>
  <si>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</si>
  <si>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</si>
  <si>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</si>
  <si>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</si>
  <si>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</si>
  <si>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</si>
  <si>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</si>
  <si>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</si>
  <si>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</si>
  <si>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</si>
  <si>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</si>
  <si>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</si>
  <si>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</si>
  <si>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</si>
  <si>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</si>
  <si>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</si>
  <si>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</si>
  <si>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</si>
  <si>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</si>
  <si>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</si>
  <si>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</si>
  <si>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</si>
  <si>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</si>
  <si>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</si>
  <si>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</si>
  <si>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</si>
  <si>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</si>
  <si>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</si>
  <si>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</si>
  <si>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</si>
  <si>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</si>
  <si>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</si>
  <si>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</si>
  <si>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</si>
  <si>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</si>
  <si>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</si>
  <si>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</si>
  <si>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</si>
  <si>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</si>
  <si>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</si>
  <si>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</si>
  <si>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</si>
  <si>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</si>
  <si>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</si>
  <si>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</si>
  <si>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</si>
  <si>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</si>
  <si>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</si>
  <si>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</si>
  <si>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</si>
  <si>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</si>
  <si>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</si>
  <si>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</si>
  <si>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</si>
  <si>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</si>
  <si>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</si>
  <si>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</si>
  <si>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</si>
  <si>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</si>
  <si>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</si>
  <si>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</si>
  <si>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</si>
  <si>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</si>
  <si>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</si>
  <si>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</si>
  <si>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</si>
  <si>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</si>
  <si>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</si>
  <si>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</si>
  <si>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</si>
  <si>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</si>
  <si>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</si>
  <si>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</si>
  <si>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</si>
  <si>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</si>
  <si>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</si>
  <si>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</si>
  <si>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</si>
  <si>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</si>
  <si>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</si>
  <si>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</si>
  <si>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</si>
  <si>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</si>
  <si>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</si>
  <si>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</si>
  <si>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</si>
  <si>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</si>
  <si>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</si>
  <si>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</si>
  <si>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</si>
  <si>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</si>
  <si>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</si>
  <si>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</si>
  <si>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</si>
  <si>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</si>
  <si>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</si>
  <si>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</si>
  <si>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</si>
  <si>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</si>
  <si>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</si>
  <si>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</si>
  <si>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</si>
  <si>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</si>
  <si>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</si>
  <si>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</si>
  <si>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</si>
  <si>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</si>
  <si>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</si>
  <si>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</si>
  <si>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</si>
  <si>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</si>
  <si>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</si>
  <si>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</si>
  <si>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</si>
  <si>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</si>
  <si>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</si>
  <si>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</si>
  <si>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</si>
  <si>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</si>
  <si>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</si>
  <si>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</si>
  <si>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</si>
  <si>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</si>
  <si>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</si>
  <si>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</si>
  <si>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</si>
  <si>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</si>
  <si>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</si>
  <si>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</si>
  <si>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</si>
  <si>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</si>
  <si>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</si>
  <si>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</si>
  <si>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</si>
  <si>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</si>
  <si>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</si>
  <si>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</si>
  <si>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</si>
  <si>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</si>
  <si>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</si>
  <si>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</si>
  <si>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</si>
  <si>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</si>
  <si>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</si>
  <si>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</si>
  <si>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</si>
  <si>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</si>
  <si>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</si>
  <si>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</si>
  <si>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</si>
  <si>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</si>
  <si>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</si>
  <si>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</si>
  <si>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</si>
  <si>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</si>
  <si>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</si>
  <si>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</si>
  <si>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</si>
  <si>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</si>
  <si>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</si>
  <si>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</si>
  <si>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</si>
  <si>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</si>
  <si>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</si>
  <si>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</si>
  <si>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</si>
  <si>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</si>
  <si>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</si>
  <si>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</si>
  <si>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</si>
  <si>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</si>
  <si>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</si>
  <si>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</si>
  <si>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</si>
  <si>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</si>
  <si>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</si>
  <si>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</si>
  <si>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</si>
  <si>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</si>
  <si>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</si>
  <si>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</si>
  <si>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</si>
  <si>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</si>
  <si>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</si>
  <si>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</si>
  <si>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</si>
  <si>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</si>
  <si>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</si>
  <si>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</si>
  <si>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</si>
  <si>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</si>
  <si>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</si>
  <si>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</si>
  <si>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</si>
  <si>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</si>
  <si>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</si>
  <si>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</si>
  <si>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</si>
  <si>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</si>
  <si>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</si>
  <si>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</si>
  <si>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</si>
  <si>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</si>
  <si>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</si>
  <si>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</si>
  <si>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</si>
  <si>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</si>
  <si>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</si>
  <si>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</si>
  <si>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</si>
  <si>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</si>
  <si>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</si>
  <si>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</si>
  <si>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</si>
  <si>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</si>
  <si>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</si>
  <si>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</si>
  <si>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</si>
  <si>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</si>
  <si>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</si>
  <si>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</si>
  <si>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</si>
  <si>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</si>
  <si>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</si>
  <si>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</si>
  <si>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</si>
  <si>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</si>
  <si>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</si>
  <si>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</si>
  <si>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</si>
  <si>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</si>
  <si>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</si>
  <si>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</si>
  <si>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</si>
  <si>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</si>
  <si>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</si>
  <si>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</si>
  <si>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</si>
  <si>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</si>
  <si>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</si>
  <si>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</si>
  <si>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</si>
  <si>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</si>
  <si>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</si>
  <si>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</si>
  <si>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</si>
  <si>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</si>
  <si>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</si>
  <si>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</si>
  <si>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</si>
  <si>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</si>
  <si>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</si>
  <si>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</si>
  <si>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</si>
  <si>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</si>
  <si>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</si>
  <si>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</si>
  <si>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</si>
  <si>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</si>
  <si>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</si>
  <si>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</si>
  <si>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</si>
  <si>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</si>
  <si>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</si>
  <si>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</si>
  <si>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</si>
  <si>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</si>
  <si>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</si>
  <si>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</si>
  <si>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</si>
  <si>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</si>
  <si>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</si>
  <si>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</si>
  <si>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</si>
  <si>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</si>
  <si>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</si>
  <si>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</si>
  <si>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</si>
  <si>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</si>
  <si>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</si>
  <si>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</si>
  <si>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</si>
  <si>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</si>
  <si>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</si>
  <si>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</si>
  <si>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</si>
  <si>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</si>
  <si>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</si>
  <si>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</si>
  <si>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</si>
  <si>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</si>
  <si>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</si>
  <si>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</si>
  <si>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</si>
  <si>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</si>
  <si>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</si>
  <si>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</si>
  <si>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</si>
  <si>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</si>
  <si>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</si>
  <si>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</si>
  <si>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</si>
  <si>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</si>
  <si>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</si>
  <si>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</si>
  <si>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</si>
  <si>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</si>
  <si>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</si>
  <si>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</si>
  <si>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</si>
  <si>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</si>
  <si>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</si>
  <si>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</si>
  <si>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</si>
  <si>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</si>
  <si>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</si>
  <si>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</si>
  <si>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</si>
  <si>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</si>
  <si>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</si>
  <si>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</si>
  <si>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</si>
  <si>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</si>
  <si>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</si>
  <si>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</si>
  <si>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</si>
  <si>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</si>
  <si>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</si>
  <si>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</si>
  <si>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</si>
  <si>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</si>
  <si>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</si>
  <si>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</si>
  <si>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</si>
  <si>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</si>
  <si>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</si>
  <si>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</si>
  <si>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</si>
  <si>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</si>
  <si>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</si>
  <si>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</si>
  <si>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</si>
  <si>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</si>
  <si>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</si>
  <si>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</si>
  <si>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</si>
  <si>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</si>
  <si>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</si>
  <si>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</si>
  <si>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</si>
  <si>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</si>
  <si>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</si>
  <si>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</si>
  <si>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</si>
  <si>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</si>
  <si>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</si>
  <si>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</si>
  <si>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</si>
  <si>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</si>
  <si>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</si>
  <si>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</si>
  <si>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</si>
  <si>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</si>
  <si>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</si>
  <si>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</si>
  <si>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</si>
  <si>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</si>
  <si>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</si>
  <si>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</si>
  <si>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</si>
  <si>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</si>
  <si>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</si>
  <si>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</si>
  <si>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</si>
  <si>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</si>
  <si>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</si>
  <si>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</si>
  <si>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</si>
  <si>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</si>
  <si>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</si>
  <si>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</si>
  <si>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</si>
  <si>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</si>
  <si>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</si>
  <si>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</si>
  <si>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</si>
  <si>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</si>
  <si>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</si>
  <si>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</si>
  <si>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</si>
  <si>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</si>
  <si>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</si>
  <si>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</si>
  <si>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</si>
  <si>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</si>
  <si>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</si>
  <si>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</si>
  <si>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</si>
  <si>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</si>
  <si>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</si>
  <si>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</si>
  <si>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</si>
  <si>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</si>
  <si>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</si>
  <si>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</si>
  <si>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</si>
  <si>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</si>
  <si>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</si>
  <si>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</si>
  <si>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</si>
  <si>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</si>
  <si>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</si>
  <si>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</si>
  <si>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</si>
  <si>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</si>
  <si>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</si>
  <si>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</si>
  <si>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</si>
  <si>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</si>
  <si>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</si>
  <si>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</si>
  <si>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</si>
  <si>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</si>
  <si>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</si>
  <si>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</si>
  <si>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</si>
  <si>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</si>
  <si>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</si>
  <si>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</si>
  <si>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</si>
  <si>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</si>
  <si>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</si>
  <si>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</si>
  <si>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</si>
  <si>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</si>
  <si>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</si>
  <si>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</si>
  <si>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</si>
  <si>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</si>
  <si>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</si>
  <si>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</si>
  <si>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</si>
  <si>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</si>
  <si>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</si>
  <si>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</si>
  <si>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</si>
  <si>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</si>
  <si>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</si>
  <si>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</si>
  <si>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</si>
  <si>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</si>
  <si>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</si>
  <si>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</si>
  <si>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</si>
  <si>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</si>
  <si>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</si>
  <si>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</si>
  <si>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</si>
  <si>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</si>
  <si>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</si>
  <si>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</si>
  <si>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</si>
  <si>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</si>
  <si>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</si>
  <si>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</si>
  <si>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</si>
  <si>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</si>
  <si>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</si>
  <si>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</si>
  <si>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</si>
  <si>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</si>
  <si>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</si>
  <si>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</si>
  <si>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</si>
  <si>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</si>
  <si>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</si>
  <si>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</si>
  <si>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</si>
  <si>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</si>
  <si>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</si>
  <si>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</si>
  <si>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</si>
  <si>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</si>
  <si>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</si>
  <si>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</si>
  <si>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</si>
  <si>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</si>
  <si>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</si>
  <si>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</si>
  <si>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</si>
  <si>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</si>
  <si>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</si>
  <si>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</si>
  <si>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</si>
  <si>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</si>
  <si>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</si>
  <si>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</si>
  <si>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</si>
  <si>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</si>
  <si>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</si>
  <si>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</si>
  <si>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</si>
  <si>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</si>
  <si>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</si>
  <si>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</si>
  <si>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</si>
  <si>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</si>
  <si>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</si>
  <si>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</si>
  <si>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</si>
  <si>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</si>
  <si>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</si>
  <si>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</si>
  <si>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</si>
  <si>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</si>
  <si>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</si>
  <si>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</si>
  <si>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</si>
  <si>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</si>
  <si>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</si>
  <si>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</si>
  <si>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</si>
  <si>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</si>
  <si>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</si>
  <si>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</si>
  <si>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</si>
  <si>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</si>
  <si>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</si>
  <si>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</si>
  <si>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</si>
  <si>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</si>
  <si>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</si>
  <si>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</si>
  <si>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</si>
  <si>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</si>
  <si>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</si>
  <si>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</si>
  <si>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</si>
  <si>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</si>
  <si>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</si>
  <si>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</si>
  <si>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</si>
  <si>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</si>
  <si>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</si>
  <si>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</si>
  <si>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</si>
  <si>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</si>
  <si>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</si>
  <si>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</si>
  <si>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</si>
  <si>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</si>
  <si>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</si>
  <si>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</si>
  <si>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</si>
  <si>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</si>
  <si>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</si>
  <si>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</si>
  <si>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</si>
  <si>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</si>
  <si>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</si>
  <si>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</si>
  <si>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</si>
  <si>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</si>
  <si>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</si>
  <si>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</si>
  <si>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</si>
  <si>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</si>
  <si>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</si>
  <si>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</si>
  <si>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</si>
  <si>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</si>
  <si>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</si>
  <si>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</si>
  <si>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</si>
  <si>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</si>
  <si>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</si>
  <si>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</si>
  <si>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</si>
  <si>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</si>
  <si>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</si>
  <si>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</si>
  <si>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</si>
  <si>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</si>
  <si>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</si>
  <si>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</si>
  <si>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</si>
  <si>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</si>
  <si>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</si>
  <si>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</si>
  <si>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</si>
  <si>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</si>
  <si>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</si>
  <si>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</si>
  <si>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</si>
  <si>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</si>
  <si>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</si>
  <si>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</si>
  <si>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</si>
  <si>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</si>
  <si>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</si>
  <si>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</si>
  <si>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</si>
  <si>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</si>
  <si>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</si>
  <si>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</si>
  <si>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</si>
  <si>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</si>
  <si>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</si>
  <si>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</si>
  <si>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</si>
  <si>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</si>
  <si>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</si>
  <si>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</si>
  <si>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</si>
  <si>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</si>
  <si>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</si>
  <si>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</si>
  <si>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</si>
  <si>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</si>
  <si>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</si>
  <si>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</si>
  <si>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</si>
  <si>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</si>
  <si>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</si>
  <si>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</si>
  <si>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</si>
  <si>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</si>
  <si>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</si>
  <si>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</si>
  <si>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</si>
  <si>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</si>
  <si>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</si>
  <si>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</si>
  <si>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</si>
  <si>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</si>
  <si>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</si>
  <si>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</si>
  <si>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</si>
  <si>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</si>
  <si>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</si>
  <si>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</si>
  <si>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</si>
  <si>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</si>
  <si>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</si>
  <si>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</si>
  <si>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</si>
  <si>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</si>
  <si>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</si>
  <si>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</si>
  <si>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</si>
  <si>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</si>
  <si>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</si>
  <si>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</si>
  <si>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</si>
  <si>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</si>
  <si>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</si>
  <si>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</si>
  <si>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</si>
  <si>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</si>
  <si>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</si>
  <si>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</si>
  <si>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</si>
  <si>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</si>
  <si>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</si>
  <si>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</si>
  <si>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</si>
  <si>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</si>
  <si>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</si>
  <si>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</si>
  <si>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</si>
  <si>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</si>
  <si>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</si>
  <si>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</si>
  <si>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</si>
  <si>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</si>
  <si>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</si>
  <si>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</si>
  <si>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</si>
  <si>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</si>
  <si>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</si>
  <si>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</si>
  <si>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</si>
  <si>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</si>
  <si>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</si>
  <si>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</si>
  <si>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</si>
  <si>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</si>
  <si>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</si>
  <si>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</si>
  <si>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</si>
  <si>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</si>
  <si>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</si>
  <si>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</si>
  <si>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</si>
  <si>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</si>
  <si>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</si>
  <si>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</si>
  <si>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</si>
  <si>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</si>
  <si>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</si>
  <si>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</si>
  <si>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</si>
  <si>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</si>
  <si>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</si>
  <si>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</si>
  <si>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</si>
  <si>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</si>
  <si>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</si>
  <si>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</si>
  <si>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</si>
  <si>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</si>
  <si>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</si>
  <si>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</si>
  <si>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</si>
  <si>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</si>
  <si>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</si>
  <si>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</si>
  <si>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</si>
  <si>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</si>
  <si>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</si>
  <si>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</si>
  <si>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</si>
  <si>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</si>
  <si>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</si>
  <si>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</si>
  <si>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</si>
  <si>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</si>
  <si>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</si>
  <si>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</si>
  <si>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</si>
  <si>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</si>
  <si>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</si>
  <si>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</si>
  <si>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</si>
  <si>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</si>
  <si>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</si>
  <si>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</si>
  <si>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</si>
  <si>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</si>
  <si>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</si>
  <si>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</si>
  <si>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</si>
  <si>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</si>
  <si>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</si>
  <si>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</si>
  <si>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</si>
  <si>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</si>
  <si>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</si>
  <si>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</si>
  <si>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</si>
  <si>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</si>
  <si>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</si>
  <si>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</si>
  <si>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</si>
  <si>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</si>
  <si>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</si>
  <si>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</si>
  <si>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</si>
  <si>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</si>
  <si>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</si>
  <si>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</si>
  <si>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</si>
  <si>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</si>
  <si>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</si>
  <si>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</si>
  <si>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</si>
  <si>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</si>
  <si>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</si>
  <si>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</si>
  <si>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</si>
  <si>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</si>
  <si>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</si>
  <si>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</si>
  <si>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</si>
  <si>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</si>
  <si>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</si>
  <si>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</si>
  <si>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</si>
  <si>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</si>
  <si>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</si>
  <si>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</si>
  <si>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</si>
  <si>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</si>
  <si>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</si>
  <si>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</si>
  <si>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</si>
  <si>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</si>
  <si>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</si>
  <si>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</si>
  <si>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</si>
  <si>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</si>
  <si>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</si>
  <si>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</si>
  <si>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</si>
  <si>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</si>
  <si>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</si>
  <si>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</si>
  <si>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</si>
  <si>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</si>
  <si>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</si>
  <si>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</si>
  <si>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</si>
  <si>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</si>
  <si>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</si>
  <si>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</si>
  <si>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</si>
  <si>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</si>
  <si>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</si>
  <si>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</si>
  <si>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</si>
  <si>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</si>
  <si>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</si>
  <si>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</si>
  <si>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</si>
  <si>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</si>
  <si>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</si>
  <si>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</si>
  <si>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</si>
  <si>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</si>
  <si>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</si>
  <si>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</si>
  <si>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</si>
  <si>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</si>
  <si>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</si>
  <si>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</si>
  <si>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</si>
  <si>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</si>
  <si>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</si>
  <si>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</si>
  <si>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</si>
  <si>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</si>
  <si>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</si>
  <si>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</si>
  <si>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</si>
  <si>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</si>
  <si>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</si>
  <si>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</si>
  <si>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</si>
  <si>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</si>
  <si>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</si>
  <si>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</si>
  <si>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</si>
  <si>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</si>
  <si>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</si>
  <si>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</si>
  <si>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</si>
  <si>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</si>
  <si>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</si>
  <si>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</si>
  <si>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</si>
  <si>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</si>
  <si>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</si>
  <si>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</si>
  <si>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</si>
  <si>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</si>
  <si>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</si>
  <si>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</si>
  <si>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</si>
  <si>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</si>
  <si>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</si>
  <si>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</si>
  <si>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</si>
  <si>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</si>
  <si>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</si>
  <si>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</si>
  <si>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</si>
  <si>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</si>
  <si>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</si>
  <si>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</si>
  <si>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</si>
  <si>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</si>
  <si>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</si>
  <si>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</si>
  <si>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</si>
  <si>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</si>
  <si>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</si>
  <si>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</si>
  <si>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</si>
  <si>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</si>
  <si>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</si>
  <si>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</si>
  <si>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</si>
  <si>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</si>
  <si>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</si>
  <si>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</si>
  <si>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</si>
  <si>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</si>
  <si>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</si>
  <si>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</si>
  <si>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</si>
  <si>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</si>
  <si>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</si>
  <si>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</si>
  <si>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</si>
  <si>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</si>
  <si>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</si>
  <si>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</si>
  <si>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</si>
  <si>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</si>
  <si>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</si>
  <si>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</si>
  <si>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</si>
  <si>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</si>
  <si>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</si>
  <si>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</si>
  <si>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</si>
  <si>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</si>
  <si>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</si>
  <si>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</si>
  <si>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</si>
  <si>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</si>
  <si>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</si>
  <si>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</si>
  <si>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</si>
  <si>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</si>
  <si>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</si>
  <si>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</si>
  <si>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</si>
  <si>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</si>
  <si>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</si>
  <si>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</si>
  <si>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</si>
  <si>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</si>
  <si>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</si>
  <si>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</si>
  <si>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</si>
  <si>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</si>
  <si>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</si>
  <si>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</si>
  <si>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</si>
  <si>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</si>
  <si>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</si>
  <si>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</si>
  <si>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</si>
  <si>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</si>
  <si>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</si>
  <si>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</si>
  <si>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</si>
  <si>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</si>
  <si>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</si>
  <si>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</si>
  <si>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</si>
  <si>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</si>
  <si>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</si>
  <si>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</si>
  <si>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</si>
  <si>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</si>
  <si>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</si>
  <si>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</si>
  <si>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</si>
  <si>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</si>
  <si>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</si>
  <si>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</si>
  <si>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</si>
  <si>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</si>
  <si>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</si>
  <si>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</si>
  <si>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</si>
  <si>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</si>
  <si>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</si>
  <si>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</si>
  <si>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</si>
  <si>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</si>
  <si>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</si>
  <si>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</si>
  <si>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</si>
  <si>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</si>
  <si>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</si>
  <si>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</si>
  <si>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</si>
  <si>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</si>
  <si>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</si>
  <si>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</si>
  <si>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</si>
  <si>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</si>
  <si>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</si>
  <si>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</si>
  <si>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</si>
  <si>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</si>
  <si>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</si>
  <si>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</si>
  <si>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</si>
  <si>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</si>
  <si>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</si>
  <si>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</si>
  <si>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</si>
  <si>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</si>
  <si>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</si>
  <si>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</si>
  <si>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</si>
  <si>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</si>
  <si>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</si>
  <si>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</si>
  <si>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</si>
  <si>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</si>
  <si>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</si>
  <si>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</si>
  <si>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</si>
  <si>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</si>
  <si>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</si>
  <si>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</si>
  <si>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</si>
  <si>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</si>
  <si>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</si>
  <si>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</si>
  <si>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</si>
  <si>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</si>
  <si>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</si>
  <si>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</si>
  <si>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</si>
  <si>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</si>
  <si>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</si>
  <si>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</si>
  <si>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</si>
  <si>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</si>
  <si>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</si>
  <si>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</si>
  <si>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</si>
  <si>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</si>
  <si>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</si>
  <si>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</si>
  <si>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</si>
  <si>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</si>
  <si>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</si>
  <si>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</si>
  <si>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</si>
  <si>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</si>
  <si>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</si>
  <si>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</si>
  <si>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</si>
  <si>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</si>
  <si>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</si>
  <si>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</si>
  <si>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</si>
  <si>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</si>
  <si>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</si>
  <si>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</si>
  <si>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</si>
  <si>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</si>
  <si>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</si>
  <si>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</si>
  <si>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</si>
  <si>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</si>
  <si>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</si>
  <si>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</si>
  <si>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</si>
  <si>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</si>
  <si>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</si>
  <si>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</si>
  <si>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</si>
  <si>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</si>
  <si>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</si>
  <si>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</si>
  <si>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</si>
  <si>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</si>
  <si>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</si>
  <si>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</si>
  <si>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</si>
  <si>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</si>
  <si>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</si>
  <si>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</si>
  <si>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</si>
  <si>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</si>
  <si>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</si>
  <si>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</si>
  <si>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</si>
  <si>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</si>
  <si>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</si>
  <si>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</si>
  <si>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</si>
  <si>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</si>
  <si>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</si>
  <si>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</si>
  <si>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</si>
  <si>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</si>
  <si>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</si>
  <si>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</si>
  <si>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</si>
  <si>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</si>
  <si>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</si>
  <si>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</si>
  <si>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</si>
  <si>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</si>
  <si>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</si>
  <si>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</si>
  <si>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</si>
  <si>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</si>
  <si>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</si>
  <si>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</si>
  <si>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</si>
  <si>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</si>
  <si>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</si>
  <si>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</si>
  <si>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</si>
  <si>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</si>
  <si>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</si>
  <si>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</si>
  <si>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</si>
  <si>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</si>
  <si>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</si>
  <si>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</si>
  <si>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</si>
  <si>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</si>
  <si>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</si>
  <si>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</si>
  <si>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</si>
  <si>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</si>
  <si>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</si>
  <si>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</si>
  <si>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</si>
  <si>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</si>
  <si>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</si>
  <si>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</si>
  <si>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</si>
  <si>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</si>
  <si>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</si>
  <si>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</si>
  <si>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</si>
  <si>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</si>
  <si>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</si>
  <si>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</si>
  <si>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</si>
  <si>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</si>
  <si>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</si>
  <si>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</si>
  <si>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</si>
  <si>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</si>
  <si>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</si>
  <si>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</si>
  <si>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</si>
  <si>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</si>
  <si>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</si>
  <si>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</si>
  <si>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</si>
  <si>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</si>
  <si>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</si>
  <si>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</si>
  <si>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</si>
  <si>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</si>
  <si>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</si>
  <si>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</si>
  <si>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</si>
  <si>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</si>
  <si>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</si>
  <si>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</si>
  <si>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</si>
  <si>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</si>
  <si>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</si>
  <si>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</si>
  <si>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</si>
  <si>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</si>
  <si>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</si>
  <si>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</si>
  <si>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</si>
  <si>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</si>
  <si>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</si>
  <si>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</si>
  <si>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</si>
  <si>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</si>
  <si>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</si>
  <si>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</si>
  <si>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</si>
  <si>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</si>
  <si>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</si>
  <si>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</si>
  <si>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</si>
  <si>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</si>
  <si>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</si>
  <si>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</si>
  <si>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</si>
  <si>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</si>
  <si>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</si>
  <si>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</si>
  <si>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</si>
  <si>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</si>
  <si>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</si>
  <si>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</si>
  <si>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</si>
  <si>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</si>
  <si>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</si>
  <si>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</si>
  <si>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</si>
  <si>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</si>
  <si>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</si>
  <si>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</si>
  <si>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</si>
  <si>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</si>
  <si>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</si>
  <si>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</si>
  <si>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</si>
  <si>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</si>
  <si>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</si>
  <si>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</si>
  <si>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</si>
  <si>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</si>
  <si>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</si>
  <si>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</si>
  <si>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</si>
  <si>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</si>
  <si>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</si>
  <si>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</si>
  <si>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</si>
  <si>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</si>
  <si>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</si>
  <si>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</si>
  <si>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</si>
  <si>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</si>
  <si>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</si>
  <si>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</si>
  <si>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</si>
  <si>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</si>
  <si>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</si>
  <si>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</si>
  <si>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</si>
  <si>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</si>
  <si>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</si>
  <si>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</si>
  <si>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</si>
  <si>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</si>
  <si>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</si>
  <si>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</si>
  <si>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</si>
  <si>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</si>
  <si>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</si>
  <si>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</si>
  <si>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</si>
  <si>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</si>
  <si>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</si>
  <si>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</si>
  <si>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</si>
  <si>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</si>
  <si>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</si>
  <si>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</si>
  <si>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</si>
  <si>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</si>
  <si>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</si>
  <si>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</si>
  <si>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</si>
  <si>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</si>
  <si>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</si>
  <si>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</si>
  <si>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</si>
  <si>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</si>
  <si>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</si>
  <si>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</si>
  <si>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</si>
  <si>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</si>
  <si>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</si>
  <si>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</si>
  <si>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</si>
  <si>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</si>
  <si>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</si>
  <si>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</si>
  <si>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</si>
  <si>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</si>
  <si>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</si>
  <si>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</si>
  <si>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</si>
  <si>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</si>
  <si>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</si>
  <si>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</si>
  <si>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</si>
  <si>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</si>
  <si>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</si>
  <si>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</si>
  <si>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</si>
  <si>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</si>
  <si>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</si>
  <si>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</si>
  <si>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</si>
  <si>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</si>
  <si>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</si>
  <si>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</si>
  <si>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</si>
  <si>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</si>
  <si>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</si>
  <si>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</si>
  <si>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</si>
  <si>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</si>
  <si>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</si>
  <si>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</si>
  <si>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</si>
  <si>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</si>
  <si>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</si>
  <si>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</si>
  <si>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</si>
  <si>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</si>
  <si>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</si>
  <si>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</si>
  <si>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</si>
  <si>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</si>
  <si>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</si>
  <si>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</si>
  <si>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</si>
  <si>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</si>
  <si>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</si>
  <si>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</si>
  <si>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</si>
  <si>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</si>
  <si>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</si>
  <si>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</si>
  <si>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</si>
  <si>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</si>
  <si>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</si>
  <si>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</si>
  <si>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</si>
  <si>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</si>
  <si>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</si>
  <si>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</si>
  <si>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</si>
  <si>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</si>
  <si>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</si>
  <si>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</si>
  <si>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</si>
  <si>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</si>
  <si>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</si>
  <si>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</si>
  <si>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</si>
  <si>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</si>
  <si>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</si>
  <si>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</si>
  <si>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</si>
  <si>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</si>
  <si>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</si>
  <si>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</si>
  <si>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</si>
  <si>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</si>
  <si>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</si>
  <si>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</si>
  <si>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</si>
  <si>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</si>
  <si>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</si>
  <si>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</si>
  <si>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</si>
  <si>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</si>
  <si>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</si>
  <si>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</si>
  <si>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</si>
  <si>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</si>
  <si>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</si>
  <si>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</si>
  <si>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</si>
  <si>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</si>
  <si>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</si>
  <si>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</si>
  <si>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</si>
  <si>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</si>
  <si>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</si>
  <si>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</si>
  <si>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</si>
  <si>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</si>
  <si>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</si>
  <si>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</si>
  <si>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</si>
  <si>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</si>
  <si>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</si>
  <si>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</si>
  <si>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</si>
  <si>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</si>
  <si>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</si>
  <si>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</si>
  <si>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</si>
  <si>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</si>
  <si>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</si>
  <si>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</si>
  <si>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</si>
  <si>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</si>
  <si>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</si>
  <si>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</si>
  <si>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</si>
  <si>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</si>
  <si>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</si>
  <si>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</si>
  <si>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</si>
  <si>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</si>
  <si>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</si>
  <si>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</si>
  <si>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</si>
  <si>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</si>
  <si>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</si>
  <si>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</si>
  <si>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</si>
  <si>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</si>
  <si>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</si>
  <si>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</si>
  <si>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</si>
  <si>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</si>
  <si>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</si>
  <si>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</si>
  <si>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</si>
  <si>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</si>
  <si>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</si>
  <si>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</si>
  <si>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</si>
  <si>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</si>
  <si>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</si>
  <si>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</si>
  <si>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</si>
  <si>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</si>
  <si>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</si>
  <si>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</si>
  <si>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</si>
  <si>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</si>
  <si>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</si>
  <si>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</si>
  <si>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</si>
  <si>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</si>
  <si>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</si>
  <si>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</si>
  <si>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</si>
  <si>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</si>
  <si>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</si>
  <si>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</si>
  <si>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</si>
  <si>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</si>
  <si>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</si>
  <si>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</si>
  <si>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</si>
  <si>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</si>
  <si>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</si>
  <si>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</si>
  <si>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</si>
  <si>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</si>
  <si>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</si>
  <si>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</si>
  <si>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</si>
  <si>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</si>
  <si>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</si>
  <si>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</si>
  <si>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</si>
  <si>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</si>
  <si>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</si>
  <si>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</si>
  <si>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</si>
  <si>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</si>
  <si>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</si>
  <si>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</si>
  <si>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</si>
  <si>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</si>
  <si>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</si>
  <si>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</si>
  <si>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</si>
  <si>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</si>
  <si>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</si>
  <si>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</si>
  <si>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</si>
  <si>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</si>
  <si>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</si>
  <si>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</si>
  <si>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</si>
  <si>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</si>
  <si>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</si>
  <si>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</si>
  <si>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</si>
  <si>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</si>
  <si>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</si>
  <si>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</si>
  <si>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</si>
  <si>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</si>
  <si>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</si>
  <si>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</si>
  <si>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</si>
  <si>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</si>
  <si>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</si>
  <si>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</si>
  <si>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</si>
  <si>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</si>
  <si>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</si>
  <si>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</si>
  <si>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</si>
  <si>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</si>
  <si>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</si>
  <si>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</si>
  <si>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</si>
  <si>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</si>
  <si>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</si>
  <si>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</si>
  <si>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</si>
  <si>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</si>
  <si>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</si>
  <si>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</si>
  <si>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</si>
  <si>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</si>
  <si>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</si>
  <si>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</si>
  <si>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</si>
  <si>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</si>
  <si>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</si>
  <si>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</si>
  <si>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</si>
  <si>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</si>
  <si>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</si>
  <si>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</si>
  <si>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</si>
  <si>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</si>
  <si>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</si>
  <si>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</si>
  <si>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</si>
  <si>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</si>
  <si>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</si>
  <si>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</si>
  <si>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</si>
  <si>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</si>
  <si>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</si>
  <si>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</si>
  <si>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</si>
  <si>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</si>
  <si>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</si>
  <si>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</si>
  <si>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</si>
  <si>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</si>
  <si>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</si>
  <si>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</si>
  <si>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</si>
  <si>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</si>
  <si>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</si>
  <si>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</si>
  <si>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</si>
  <si>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</si>
  <si>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</si>
  <si>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</si>
  <si>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</si>
  <si>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</si>
  <si>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</si>
  <si>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</si>
  <si>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</si>
  <si>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</si>
  <si>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</si>
  <si>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</si>
  <si>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</si>
  <si>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</si>
  <si>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</si>
  <si>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</si>
  <si>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</si>
  <si>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</si>
  <si>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</si>
  <si>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</si>
  <si>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</si>
  <si>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</si>
  <si>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</si>
  <si>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</si>
  <si>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</si>
  <si>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</si>
  <si>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</si>
  <si>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</si>
  <si>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</si>
  <si>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</si>
  <si>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</si>
  <si>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</si>
  <si>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</si>
  <si>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</si>
  <si>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</si>
  <si>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</si>
  <si>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</si>
  <si>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</si>
  <si>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</si>
  <si>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</si>
  <si>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</si>
  <si>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</si>
  <si>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</si>
  <si>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</si>
  <si>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</si>
  <si>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</si>
  <si>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</si>
  <si>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</si>
  <si>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</si>
  <si>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</si>
  <si>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</si>
  <si>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</si>
  <si>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</si>
  <si>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</si>
  <si>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</si>
  <si>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</si>
  <si>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</si>
  <si>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</si>
  <si>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</si>
  <si>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</si>
  <si>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</si>
  <si>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</si>
  <si>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</si>
  <si>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</si>
  <si>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</si>
  <si>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</si>
  <si>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</si>
  <si>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</si>
  <si>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</si>
  <si>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</si>
  <si>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</si>
  <si>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</si>
  <si>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</si>
  <si>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</si>
  <si>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</si>
  <si>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</si>
  <si>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</si>
  <si>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</si>
  <si>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</si>
  <si>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</si>
  <si>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</si>
  <si>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</si>
  <si>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</si>
  <si>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</si>
  <si>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</si>
  <si>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</si>
  <si>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</si>
  <si>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</si>
  <si>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</si>
  <si>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</si>
  <si>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</si>
  <si>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</si>
  <si>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</si>
  <si>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</si>
  <si>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</si>
  <si>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</si>
  <si>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</si>
  <si>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</si>
  <si>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</si>
  <si>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</si>
  <si>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</si>
  <si>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</si>
  <si>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</si>
  <si>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</si>
  <si>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</si>
  <si>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</si>
  <si>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</si>
  <si>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</si>
  <si>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</si>
  <si>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</si>
  <si>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</si>
  <si>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</si>
  <si>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</si>
  <si>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</si>
  <si>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</si>
  <si>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</si>
  <si>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</si>
  <si>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</si>
  <si>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</si>
  <si>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</si>
  <si>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</si>
  <si>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</si>
  <si>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</si>
  <si>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</si>
  <si>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</si>
  <si>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</si>
  <si>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</si>
  <si>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</si>
  <si>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</si>
  <si>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</si>
  <si>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</si>
  <si>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</si>
  <si>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</si>
  <si>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</si>
  <si>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</si>
  <si>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</si>
  <si>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</si>
  <si>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</si>
  <si>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</si>
  <si>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</si>
  <si>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</si>
  <si>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</si>
  <si>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</si>
  <si>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</si>
  <si>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</si>
  <si>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</si>
  <si>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</si>
  <si>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</si>
  <si>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</si>
  <si>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</si>
  <si>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</si>
  <si>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</si>
  <si>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</si>
  <si>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</si>
  <si>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</si>
  <si>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</si>
  <si>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</si>
  <si>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</si>
  <si>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</si>
  <si>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</si>
  <si>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</si>
  <si>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</si>
  <si>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</si>
  <si>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</si>
  <si>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</si>
  <si>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</si>
  <si>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</si>
  <si>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</si>
  <si>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</si>
  <si>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</si>
  <si>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</si>
  <si>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</si>
  <si>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</si>
  <si>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</si>
  <si>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</si>
  <si>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</si>
  <si>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</si>
  <si>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</si>
  <si>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</si>
  <si>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</si>
  <si>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</si>
  <si>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</si>
  <si>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</si>
  <si>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</si>
  <si>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</si>
  <si>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</si>
  <si>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</si>
  <si>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</si>
  <si>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</si>
  <si>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</si>
  <si>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</si>
  <si>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</si>
  <si>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</si>
  <si>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</si>
  <si>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</si>
  <si>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</si>
  <si>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</si>
  <si>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</si>
  <si>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</si>
  <si>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</si>
  <si>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</si>
  <si>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</si>
  <si>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</si>
  <si>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</si>
  <si>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</si>
  <si>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</si>
  <si>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</si>
  <si>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</si>
  <si>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</si>
  <si>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</si>
  <si>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</si>
  <si>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</si>
  <si>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</si>
  <si>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</si>
  <si>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</si>
  <si>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</si>
  <si>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</si>
  <si>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</si>
  <si>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</si>
  <si>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</si>
  <si>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</si>
  <si>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</si>
  <si>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</si>
  <si>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</si>
  <si>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</si>
  <si>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</si>
  <si>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</si>
  <si>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</si>
  <si>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</si>
  <si>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</si>
  <si>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</si>
  <si>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</si>
  <si>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</si>
  <si>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</si>
  <si>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</si>
  <si>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</si>
  <si>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</si>
  <si>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</si>
  <si>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</si>
  <si>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</si>
  <si>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</si>
  <si>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</si>
  <si>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</si>
  <si>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</si>
  <si>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</si>
  <si>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</si>
  <si>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</si>
  <si>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</si>
  <si>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</si>
  <si>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</si>
  <si>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</si>
  <si>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</si>
  <si>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</si>
  <si>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</si>
  <si>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</si>
  <si>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</si>
  <si>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</si>
  <si>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</si>
  <si>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</si>
  <si>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</si>
  <si>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</si>
  <si>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</si>
  <si>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</si>
  <si>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</si>
  <si>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</si>
  <si>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</si>
  <si>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</si>
  <si>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</si>
  <si>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</si>
  <si>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</si>
  <si>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</si>
  <si>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</si>
  <si>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</si>
  <si>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</si>
  <si>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</si>
  <si>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</si>
  <si>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</si>
  <si>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</si>
  <si>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</si>
  <si>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</si>
  <si>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</si>
  <si>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</si>
  <si>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</si>
  <si>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</si>
  <si>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</si>
  <si>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</si>
  <si>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</si>
  <si>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</si>
  <si>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</si>
  <si>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</si>
  <si>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</si>
  <si>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</si>
  <si>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</si>
  <si>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</si>
  <si>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</si>
  <si>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</si>
  <si>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</si>
  <si>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</si>
  <si>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</si>
  <si>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</si>
  <si>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</si>
  <si>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</si>
  <si>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</si>
  <si>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</si>
  <si>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</si>
  <si>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</si>
  <si>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</si>
  <si>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</si>
  <si>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</si>
  <si>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</si>
  <si>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</si>
  <si>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</si>
  <si>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</si>
  <si>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</si>
  <si>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</si>
  <si>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</si>
  <si>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</si>
  <si>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</si>
  <si>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</si>
  <si>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</si>
  <si>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</si>
  <si>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</si>
  <si>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</si>
  <si>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</si>
  <si>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</si>
  <si>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</si>
  <si>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</si>
  <si>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</si>
  <si>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</si>
  <si>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</si>
  <si>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</si>
  <si>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</si>
  <si>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</si>
  <si>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</si>
  <si>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</si>
  <si>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</si>
  <si>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</si>
  <si>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</si>
  <si>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</si>
  <si>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</si>
  <si>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</si>
  <si>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</si>
  <si>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</si>
  <si>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</si>
  <si>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</si>
  <si>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</si>
  <si>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</si>
  <si>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</si>
  <si>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</si>
  <si>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</si>
  <si>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</si>
  <si>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</si>
  <si>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</si>
  <si>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</si>
  <si>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</si>
  <si>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</si>
  <si>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</si>
  <si>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</si>
  <si>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</si>
  <si>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</si>
  <si>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</si>
  <si>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</si>
  <si>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</si>
  <si>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</si>
  <si>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</si>
  <si>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</si>
  <si>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</si>
  <si>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</si>
  <si>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</si>
  <si>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</si>
  <si>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</si>
  <si>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</si>
  <si>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</si>
  <si>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</si>
  <si>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</si>
  <si>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</si>
  <si>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</si>
  <si>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</si>
  <si>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</si>
  <si>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</si>
  <si>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</si>
  <si>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</si>
  <si>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</si>
  <si>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</si>
  <si>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</si>
  <si>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</si>
  <si>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</si>
  <si>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</si>
  <si>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</si>
  <si>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</si>
  <si>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</si>
  <si>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</si>
  <si>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</si>
  <si>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</si>
  <si>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</si>
  <si>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</si>
  <si>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</si>
  <si>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</si>
  <si>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</si>
  <si>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</si>
  <si>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</si>
  <si>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</si>
  <si>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</si>
  <si>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</si>
  <si>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</si>
  <si>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</si>
  <si>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</si>
  <si>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</si>
  <si>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</si>
  <si>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</si>
  <si>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</si>
  <si>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</si>
  <si>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</si>
  <si>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</si>
  <si>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</si>
  <si>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</si>
  <si>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</si>
  <si>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</si>
  <si>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</si>
  <si>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</si>
  <si>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</si>
  <si>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</si>
  <si>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</si>
  <si>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</si>
  <si>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</si>
  <si>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</si>
  <si>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</si>
  <si>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</si>
  <si>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</si>
  <si>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</si>
  <si>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</si>
  <si>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</si>
  <si>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</si>
  <si>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</si>
  <si>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</si>
  <si>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</si>
  <si>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</si>
  <si>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</si>
  <si>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</si>
  <si>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</si>
  <si>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</si>
  <si>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</si>
  <si>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</si>
  <si>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</si>
  <si>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</si>
  <si>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</si>
  <si>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</si>
  <si>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</si>
  <si>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</si>
  <si>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</si>
  <si>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</si>
  <si>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</si>
  <si>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</si>
  <si>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</si>
  <si>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</si>
  <si>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</si>
  <si>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</si>
  <si>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</si>
  <si>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</si>
  <si>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</si>
  <si>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</si>
  <si>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</si>
  <si>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</si>
  <si>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</si>
  <si>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</si>
  <si>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</si>
  <si>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</si>
  <si>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</si>
  <si>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</si>
  <si>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</si>
  <si>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</si>
  <si>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</si>
  <si>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</si>
  <si>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</si>
  <si>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</si>
  <si>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</si>
  <si>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</si>
  <si>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</si>
  <si>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</si>
  <si>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</si>
  <si>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</si>
  <si>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</si>
  <si>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</si>
  <si>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</si>
  <si>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</si>
  <si>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</si>
  <si>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</si>
  <si>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</si>
  <si>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</si>
  <si>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</si>
  <si>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</si>
  <si>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</si>
  <si>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</si>
  <si>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</si>
  <si>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</si>
  <si>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</si>
  <si>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</si>
  <si>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</si>
  <si>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</si>
  <si>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</si>
  <si>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</si>
  <si>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</si>
  <si>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</si>
  <si>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</si>
  <si>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</si>
  <si>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</si>
  <si>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</si>
  <si>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</si>
  <si>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</si>
  <si>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</si>
  <si>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</si>
  <si>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</si>
  <si>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</si>
  <si>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</si>
  <si>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</si>
  <si>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</si>
  <si>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</si>
  <si>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</si>
  <si>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</si>
  <si>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</si>
  <si>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</si>
  <si>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</si>
  <si>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</si>
  <si>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</si>
  <si>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</si>
  <si>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</si>
  <si>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</si>
  <si>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</si>
  <si>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</si>
  <si>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</si>
  <si>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</si>
  <si>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</si>
  <si>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</si>
  <si>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</si>
  <si>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</si>
  <si>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</si>
  <si>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</si>
  <si>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</si>
  <si>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</si>
  <si>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</si>
  <si>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</si>
  <si>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</si>
  <si>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</si>
  <si>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</si>
  <si>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</si>
  <si>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</si>
  <si>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</si>
  <si>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</si>
  <si>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</si>
  <si>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</si>
  <si>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</si>
  <si>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</si>
  <si>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</si>
  <si>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</si>
  <si>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</si>
  <si>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</si>
  <si>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</si>
  <si>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</si>
  <si>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</si>
  <si>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</si>
  <si>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</si>
  <si>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</si>
  <si>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</si>
  <si>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</si>
  <si>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</si>
  <si>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</si>
  <si>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</si>
  <si>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</si>
  <si>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</si>
  <si>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</si>
  <si>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</si>
  <si>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</si>
  <si>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</si>
  <si>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</si>
  <si>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</si>
  <si>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</si>
  <si>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</si>
  <si>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</si>
  <si>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</si>
  <si>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</si>
  <si>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</si>
  <si>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</si>
  <si>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</si>
  <si>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</si>
  <si>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</si>
  <si>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</si>
  <si>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</si>
  <si>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</si>
  <si>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</si>
  <si>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</si>
  <si>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</si>
  <si>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</si>
  <si>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</si>
  <si>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</si>
  <si>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</si>
  <si>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</si>
  <si>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</si>
  <si>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</si>
  <si>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</si>
  <si>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</si>
  <si>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</si>
  <si>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</si>
  <si>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</si>
  <si>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</si>
  <si>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</si>
  <si>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</si>
  <si>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</si>
  <si>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</si>
  <si>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</si>
  <si>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</si>
  <si>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</si>
  <si>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</si>
  <si>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</si>
  <si>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</si>
  <si>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</si>
  <si>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</si>
  <si>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</si>
  <si>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</si>
  <si>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</si>
  <si>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</si>
  <si>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</si>
  <si>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</si>
  <si>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</si>
  <si>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</si>
  <si>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</si>
  <si>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</si>
  <si>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</si>
  <si>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</si>
  <si>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</si>
  <si>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</si>
  <si>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</si>
  <si>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</si>
  <si>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</si>
  <si>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</si>
  <si>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</si>
  <si>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</si>
  <si>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</si>
  <si>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</si>
  <si>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</si>
  <si>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</si>
  <si>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</si>
  <si>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</si>
  <si>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</si>
  <si>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</si>
  <si>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</si>
  <si>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</si>
  <si>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</si>
  <si>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</si>
  <si>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</si>
  <si>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</si>
  <si>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</si>
  <si>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</si>
  <si>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</si>
  <si>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</si>
  <si>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</si>
  <si>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</si>
  <si>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</si>
  <si>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</si>
  <si>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</si>
  <si>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</si>
  <si>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</si>
  <si>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</si>
  <si>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</si>
  <si>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</si>
  <si>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</si>
  <si>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</si>
  <si>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</si>
  <si>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</si>
  <si>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</si>
  <si>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</si>
  <si>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</si>
  <si>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</si>
  <si>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</si>
  <si>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</si>
  <si>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</si>
  <si>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</si>
  <si>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</si>
  <si>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</si>
  <si>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</si>
  <si>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</si>
  <si>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</si>
  <si>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</si>
  <si>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</si>
  <si>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</si>
  <si>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</si>
  <si>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</si>
  <si>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</si>
  <si>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</si>
  <si>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</si>
  <si>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</si>
  <si>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</si>
  <si>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</si>
  <si>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</si>
  <si>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</si>
  <si>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</si>
  <si>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</si>
  <si>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</si>
  <si>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</si>
  <si>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</si>
  <si>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</si>
  <si>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</si>
  <si>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</si>
  <si>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</si>
  <si>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</si>
  <si>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</si>
  <si>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</si>
  <si>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</si>
  <si>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</si>
  <si>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</si>
  <si>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</si>
  <si>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</si>
  <si>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</si>
  <si>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</si>
  <si>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</si>
  <si>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</si>
  <si>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</si>
  <si>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</si>
  <si>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</si>
  <si>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</si>
  <si>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</si>
  <si>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</si>
  <si>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</si>
  <si>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</si>
  <si>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</si>
  <si>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</si>
  <si>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</si>
  <si>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</si>
  <si>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</si>
  <si>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</si>
  <si>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</si>
  <si>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</si>
  <si>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</si>
  <si>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</si>
  <si>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</si>
  <si>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</si>
  <si>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</si>
  <si>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</si>
  <si>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</si>
  <si>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</si>
  <si>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</si>
  <si>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</si>
  <si>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</si>
  <si>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</si>
  <si>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</si>
  <si>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</si>
  <si>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</si>
  <si>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</si>
  <si>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</si>
  <si>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</si>
  <si>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</si>
  <si>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</si>
  <si>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</si>
  <si>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</si>
  <si>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</si>
  <si>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</si>
  <si>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</si>
  <si>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</si>
  <si>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</si>
  <si>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</si>
  <si>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</si>
  <si>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</si>
  <si>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</si>
  <si>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</si>
  <si>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</si>
  <si>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</si>
  <si>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</si>
  <si>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</si>
  <si>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</si>
  <si>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</si>
  <si>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</si>
  <si>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</si>
  <si>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</si>
  <si>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</si>
  <si>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</si>
  <si>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</si>
  <si>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</si>
  <si>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</si>
  <si>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</si>
  <si>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</si>
  <si>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</si>
  <si>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</si>
  <si>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</si>
  <si>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</si>
  <si>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</si>
  <si>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</si>
  <si>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</si>
  <si>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</si>
  <si>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</si>
  <si>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</si>
  <si>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</si>
  <si>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</si>
  <si>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</si>
  <si>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</si>
  <si>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</si>
  <si>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</si>
  <si>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</si>
  <si>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</si>
  <si>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</si>
  <si>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</si>
  <si>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</si>
  <si>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</si>
  <si>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</si>
  <si>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</si>
  <si>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</si>
  <si>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</si>
  <si>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</si>
  <si>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</si>
  <si>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</si>
  <si>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</si>
  <si>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</si>
  <si>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</si>
  <si>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</si>
  <si>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</si>
  <si>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</si>
  <si>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</si>
  <si>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</si>
  <si>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</si>
  <si>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</si>
  <si>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</si>
  <si>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</si>
  <si>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</si>
  <si>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</si>
  <si>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</si>
  <si>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</si>
  <si>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</si>
  <si>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</si>
  <si>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</si>
  <si>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</si>
  <si>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</si>
  <si>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</si>
  <si>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</si>
  <si>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</si>
  <si>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</si>
  <si>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</si>
  <si>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</si>
  <si>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</si>
  <si>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</si>
  <si>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</si>
  <si>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</si>
  <si>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</si>
  <si>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</si>
  <si>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</si>
  <si>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</si>
  <si>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</si>
  <si>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</si>
  <si>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</si>
  <si>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</si>
  <si>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</si>
  <si>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</si>
  <si>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</si>
  <si>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</si>
  <si>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</si>
  <si>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</si>
  <si>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</si>
  <si>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</si>
  <si>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</si>
  <si>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</si>
  <si>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</si>
  <si>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</si>
  <si>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</si>
  <si>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</si>
  <si>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</si>
  <si>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</si>
  <si>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</si>
  <si>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</si>
  <si>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</si>
  <si>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</si>
  <si>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</si>
  <si>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</si>
  <si>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</si>
  <si>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</si>
  <si>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</si>
  <si>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</si>
  <si>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</si>
  <si>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</si>
  <si>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</si>
  <si>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</si>
  <si>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</si>
  <si>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</si>
  <si>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</si>
  <si>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</si>
  <si>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</si>
  <si>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</si>
  <si>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</si>
  <si>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</si>
  <si>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</si>
  <si>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</si>
  <si>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</si>
  <si>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</si>
  <si>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</si>
  <si>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</si>
  <si>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</si>
  <si>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</si>
  <si>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</si>
  <si>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</si>
  <si>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</si>
  <si>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</si>
  <si>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</si>
  <si>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</si>
  <si>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</si>
  <si>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</si>
  <si>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</si>
  <si>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</si>
  <si>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</si>
  <si>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</si>
  <si>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</si>
  <si>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</si>
  <si>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</si>
  <si>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</si>
  <si>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</si>
  <si>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</si>
  <si>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</si>
  <si>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</si>
  <si>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</si>
  <si>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</si>
  <si>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</si>
  <si>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</si>
  <si>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</si>
  <si>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</si>
  <si>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</si>
  <si>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</si>
  <si>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</si>
  <si>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</si>
  <si>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</si>
  <si>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</si>
  <si>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</si>
  <si>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</si>
  <si>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</si>
  <si>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</si>
  <si>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</si>
  <si>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</si>
  <si>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</si>
  <si>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</si>
  <si>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</si>
  <si>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</si>
  <si>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</si>
  <si>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</si>
  <si>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</si>
  <si>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</si>
  <si>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</si>
  <si>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</si>
  <si>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</si>
  <si>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</si>
  <si>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</si>
  <si>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</si>
  <si>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</si>
  <si>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</si>
  <si>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</si>
  <si>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</si>
  <si>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</si>
  <si>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</si>
  <si>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</si>
  <si>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</si>
  <si>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</si>
  <si>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</si>
  <si>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</si>
  <si>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</si>
  <si>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</si>
  <si>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</si>
  <si>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</si>
  <si>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</si>
  <si>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</si>
  <si>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</si>
  <si>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</si>
  <si>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</si>
  <si>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</si>
  <si>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</si>
  <si>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</si>
  <si>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</si>
  <si>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</si>
  <si>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</si>
  <si>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</si>
  <si>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</si>
  <si>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</si>
  <si>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</si>
  <si>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</si>
  <si>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</si>
  <si>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</si>
  <si>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</si>
  <si>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</si>
  <si>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</si>
  <si>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</si>
  <si>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</si>
  <si>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</si>
  <si>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</si>
  <si>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</si>
  <si>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</si>
  <si>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</si>
  <si>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</si>
  <si>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</si>
  <si>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</si>
  <si>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</si>
  <si>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</si>
  <si>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</si>
  <si>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</si>
  <si>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</si>
  <si>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</si>
  <si>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</si>
  <si>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</si>
  <si>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</si>
  <si>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</si>
  <si>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</si>
  <si>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</si>
  <si>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</si>
  <si>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</si>
  <si>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</si>
  <si>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</si>
  <si>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</si>
  <si>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</si>
  <si>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</si>
  <si>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</si>
  <si>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</si>
  <si>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</si>
  <si>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</si>
  <si>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</si>
  <si>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</si>
  <si>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</si>
  <si>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</si>
  <si>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</si>
  <si>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</si>
  <si>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</si>
  <si>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</si>
  <si>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</si>
  <si>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</si>
  <si>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</si>
  <si>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</si>
  <si>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</si>
  <si>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</si>
  <si>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</si>
  <si>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</si>
  <si>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</si>
  <si>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</si>
  <si>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</si>
  <si>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</si>
  <si>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</si>
  <si>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</si>
  <si>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</si>
  <si>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</si>
  <si>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</si>
  <si>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</si>
  <si>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</si>
  <si>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</si>
  <si>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</si>
  <si>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</si>
  <si>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</si>
  <si>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</si>
  <si>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</si>
  <si>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</si>
  <si>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</si>
  <si>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</si>
  <si>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</si>
  <si>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</si>
  <si>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</si>
  <si>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</si>
  <si>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</si>
  <si>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</si>
  <si>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</si>
  <si>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</si>
  <si>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</si>
  <si>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</si>
  <si>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</si>
  <si>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</si>
  <si>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</si>
  <si>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</si>
  <si>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</si>
  <si>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</si>
  <si>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</si>
  <si>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</si>
  <si>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</si>
  <si>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</si>
  <si>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</si>
  <si>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</si>
  <si>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</si>
  <si>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</si>
  <si>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</si>
  <si>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</si>
  <si>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</si>
  <si>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</si>
  <si>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</si>
  <si>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</si>
  <si>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</si>
  <si>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</si>
  <si>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</si>
  <si>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</si>
  <si>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</si>
  <si>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</si>
  <si>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</si>
  <si>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</si>
  <si>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</si>
  <si>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</si>
  <si>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</si>
  <si>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</si>
  <si>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</si>
  <si>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</si>
  <si>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</si>
  <si>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</si>
  <si>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</si>
  <si>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</si>
  <si>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</si>
  <si>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</si>
  <si>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</si>
  <si>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</si>
  <si>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</si>
  <si>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</si>
  <si>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</si>
  <si>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</si>
  <si>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</si>
  <si>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</si>
  <si>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</si>
  <si>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</si>
  <si>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</si>
  <si>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</si>
  <si>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</si>
  <si>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</si>
  <si>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</si>
  <si>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</si>
  <si>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</si>
  <si>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</si>
  <si>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</si>
  <si>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</si>
  <si>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</si>
  <si>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</si>
  <si>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</si>
  <si>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</si>
  <si>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</si>
  <si>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</si>
  <si>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</si>
  <si>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</si>
  <si>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</si>
  <si>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</si>
  <si>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</si>
  <si>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</si>
  <si>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</si>
  <si>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</si>
  <si>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</si>
  <si>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</si>
  <si>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</si>
  <si>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</si>
  <si>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</si>
  <si>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</si>
  <si>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</si>
  <si>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</si>
  <si>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</si>
  <si>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</si>
  <si>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</si>
  <si>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</si>
  <si>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</si>
  <si>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</si>
  <si>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</si>
  <si>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</si>
  <si>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</si>
  <si>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</si>
  <si>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</si>
  <si>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</si>
  <si>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</si>
  <si>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</si>
  <si>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</si>
  <si>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</si>
  <si>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</si>
  <si>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</si>
  <si>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</si>
  <si>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</si>
  <si>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</si>
  <si>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</si>
  <si>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</si>
  <si>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</si>
  <si>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</si>
  <si>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</si>
  <si>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</si>
  <si>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</si>
  <si>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</si>
  <si>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</si>
  <si>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</si>
  <si>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</si>
  <si>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</si>
  <si>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</si>
  <si>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</si>
  <si>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</si>
  <si>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</si>
  <si>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</si>
  <si>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</si>
  <si>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</si>
  <si>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</si>
  <si>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</si>
  <si>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</si>
  <si>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</si>
  <si>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</si>
  <si>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</si>
  <si>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</si>
  <si>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</si>
  <si>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</si>
  <si>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</si>
  <si>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</si>
  <si>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</si>
  <si>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</si>
  <si>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</si>
  <si>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</si>
  <si>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</si>
  <si>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</si>
  <si>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</si>
  <si>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</si>
  <si>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</si>
  <si>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</si>
  <si>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</si>
  <si>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</si>
  <si>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</si>
  <si>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</si>
  <si>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</si>
  <si>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</si>
  <si>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</si>
  <si>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</si>
  <si>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</si>
  <si>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</si>
  <si>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</si>
  <si>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</si>
  <si>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</si>
  <si>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</si>
  <si>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</si>
  <si>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</si>
  <si>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</si>
  <si>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</si>
  <si>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</si>
  <si>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</si>
  <si>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</si>
  <si>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</si>
  <si>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</si>
  <si>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</si>
  <si>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</si>
  <si>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</si>
  <si>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</si>
  <si>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</si>
  <si>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</si>
  <si>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</si>
  <si>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</si>
  <si>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</si>
  <si>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</si>
  <si>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</si>
  <si>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</si>
  <si>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</si>
  <si>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</si>
  <si>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</si>
  <si>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</si>
  <si>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</si>
  <si>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</si>
  <si>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</si>
  <si>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</si>
  <si>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</si>
  <si>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</si>
  <si>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</si>
  <si>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</si>
  <si>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</si>
  <si>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</si>
  <si>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</si>
  <si>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</si>
  <si>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</si>
  <si>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</si>
  <si>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</si>
  <si>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</si>
  <si>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</si>
  <si>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</si>
  <si>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</si>
  <si>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</si>
  <si>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</si>
  <si>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</si>
  <si>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</si>
  <si>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</si>
  <si>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</si>
  <si>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</si>
  <si>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</si>
  <si>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</si>
  <si>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</si>
  <si>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</si>
  <si>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</si>
  <si>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</si>
  <si>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</si>
  <si>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</si>
  <si>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</si>
  <si>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</si>
  <si>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</si>
  <si>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</si>
  <si>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</si>
  <si>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</si>
  <si>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</si>
  <si>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</si>
  <si>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</si>
  <si>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</si>
  <si>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</si>
  <si>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</si>
  <si>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</si>
  <si>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</si>
  <si>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</si>
  <si>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</si>
  <si>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</si>
  <si>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</si>
  <si>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</si>
  <si>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</si>
  <si>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</si>
  <si>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</si>
  <si>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</si>
  <si>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</si>
  <si>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</si>
  <si>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</si>
  <si>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</si>
  <si>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</si>
  <si>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</si>
  <si>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</si>
  <si>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</si>
  <si>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</si>
  <si>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</si>
  <si>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</si>
  <si>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</si>
  <si>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</si>
  <si>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</si>
  <si>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</si>
  <si>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</si>
  <si>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</si>
  <si>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</si>
  <si>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</si>
  <si>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</si>
  <si>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</si>
  <si>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</si>
  <si>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</si>
  <si>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</si>
  <si>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</si>
  <si>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</si>
  <si>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</si>
  <si>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</si>
  <si>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</si>
  <si>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</si>
  <si>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</si>
  <si>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</si>
  <si>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</si>
  <si>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</si>
  <si>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</si>
  <si>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</si>
  <si>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</si>
  <si>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</si>
  <si>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</si>
  <si>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</si>
  <si>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</si>
  <si>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</si>
  <si>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</si>
  <si>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</si>
  <si>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</si>
  <si>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</si>
  <si>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</si>
  <si>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</si>
  <si>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</si>
  <si>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</si>
  <si>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</si>
  <si>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</si>
  <si>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</si>
  <si>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</si>
  <si>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</si>
  <si>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</si>
  <si>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</si>
  <si>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</si>
  <si>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</si>
  <si>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</si>
  <si>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</si>
  <si>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</si>
  <si>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</si>
  <si>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</si>
  <si>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</si>
  <si>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</si>
  <si>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</si>
  <si>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</si>
  <si>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</si>
  <si>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</si>
  <si>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</si>
  <si>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</si>
  <si>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</si>
  <si>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</si>
  <si>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</si>
  <si>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</si>
  <si>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</si>
  <si>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</si>
  <si>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</si>
  <si>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</si>
  <si>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</si>
  <si>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</si>
  <si>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</si>
  <si>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</si>
  <si>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</si>
  <si>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</si>
  <si>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</si>
  <si>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</si>
  <si>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</si>
  <si>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</si>
  <si>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</si>
  <si>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</si>
  <si>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</si>
  <si>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</si>
  <si>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</si>
  <si>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</si>
  <si>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</si>
  <si>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</si>
  <si>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</si>
  <si>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</si>
  <si>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</si>
  <si>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</si>
  <si>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</si>
  <si>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</si>
  <si>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</si>
  <si>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</si>
  <si>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</si>
  <si>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</si>
  <si>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</si>
  <si>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</si>
  <si>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</si>
  <si>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</si>
  <si>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</si>
  <si>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</si>
  <si>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</si>
  <si>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</si>
  <si>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</si>
  <si>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</si>
  <si>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</si>
  <si>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</si>
  <si>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</si>
  <si>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</si>
  <si>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</si>
  <si>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</si>
  <si>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</si>
  <si>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</si>
  <si>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</si>
  <si>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</si>
  <si>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</si>
  <si>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</si>
  <si>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</si>
  <si>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</si>
  <si>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</si>
  <si>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</si>
  <si>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</si>
  <si>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</si>
  <si>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</si>
  <si>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</si>
  <si>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</si>
  <si>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</si>
  <si>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</si>
  <si>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</si>
  <si>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</si>
  <si>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</si>
  <si>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</si>
  <si>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</si>
  <si>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</si>
  <si>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</si>
  <si>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</si>
  <si>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</si>
  <si>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</si>
  <si>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</si>
  <si>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</si>
  <si>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</si>
  <si>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</si>
  <si>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</si>
  <si>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</si>
  <si>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</si>
  <si>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</si>
  <si>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</si>
  <si>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</si>
  <si>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</si>
  <si>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</si>
  <si>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</si>
  <si>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</si>
  <si>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</si>
  <si>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</si>
  <si>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</si>
  <si>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</si>
  <si>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</si>
  <si>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</si>
  <si>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</si>
  <si>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</si>
  <si>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</si>
  <si>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</si>
  <si>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</si>
  <si>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</si>
  <si>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</si>
  <si>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</si>
  <si>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</si>
  <si>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</si>
  <si>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</si>
  <si>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</si>
  <si>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</si>
  <si>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</si>
  <si>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</si>
  <si>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</si>
  <si>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</si>
  <si>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</si>
  <si>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</si>
  <si>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</si>
  <si>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</si>
  <si>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</si>
  <si>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</si>
  <si>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</si>
  <si>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</si>
  <si>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</si>
  <si>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</si>
  <si>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</si>
  <si>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</si>
  <si>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</si>
  <si>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</si>
  <si>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</si>
  <si>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</si>
  <si>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</si>
  <si>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</si>
  <si>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</si>
  <si>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</si>
  <si>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</si>
  <si>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</si>
  <si>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</si>
  <si>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</si>
  <si>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</si>
  <si>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</si>
  <si>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</si>
  <si>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</si>
  <si>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</si>
  <si>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</si>
  <si>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</si>
  <si>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</si>
  <si>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</si>
  <si>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</si>
  <si>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</si>
  <si>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</si>
  <si>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</si>
  <si>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</si>
  <si>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</si>
  <si>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</si>
  <si>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</si>
  <si>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</si>
  <si>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</si>
  <si>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</si>
  <si>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</si>
  <si>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</si>
  <si>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</si>
  <si>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</si>
  <si>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</si>
  <si>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</si>
  <si>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</si>
  <si>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</si>
  <si>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</si>
  <si>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</si>
  <si>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</si>
  <si>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</si>
  <si>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</si>
  <si>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</si>
  <si>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</si>
  <si>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</si>
  <si>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</si>
  <si>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</si>
  <si>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</si>
  <si>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</si>
  <si>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</si>
  <si>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</si>
  <si>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</si>
  <si>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</si>
  <si>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</si>
  <si>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</si>
  <si>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</si>
  <si>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</si>
  <si>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</si>
  <si>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</si>
  <si>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</si>
  <si>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</si>
  <si>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</si>
  <si>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</si>
  <si>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</si>
  <si>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</si>
  <si>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</si>
  <si>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</si>
  <si>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</si>
  <si>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</si>
  <si>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</si>
  <si>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</si>
  <si>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</si>
  <si>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</si>
  <si>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</si>
  <si>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</si>
  <si>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</si>
  <si>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</si>
  <si>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</si>
  <si>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</si>
  <si>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</si>
  <si>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</si>
  <si>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</si>
  <si>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</si>
  <si>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</si>
  <si>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</si>
  <si>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</si>
  <si>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</si>
  <si>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</si>
  <si>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</si>
  <si>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</si>
  <si>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</si>
  <si>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</si>
  <si>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</si>
  <si>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</si>
  <si>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</si>
  <si>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</si>
  <si>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</si>
  <si>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</si>
  <si>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</si>
  <si>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</si>
  <si>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</si>
  <si>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</si>
  <si>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</si>
  <si>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</si>
  <si>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</si>
  <si>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</si>
  <si>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</si>
  <si>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</si>
  <si>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</si>
  <si>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</si>
  <si>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</si>
  <si>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</si>
  <si>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</si>
  <si>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</si>
  <si>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</si>
  <si>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</si>
  <si>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</si>
  <si>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</si>
  <si>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</si>
  <si>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</si>
  <si>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</si>
  <si>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</si>
  <si>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</si>
  <si>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</si>
  <si>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</si>
  <si>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</si>
  <si>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</si>
  <si>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</si>
  <si>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</si>
  <si>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</si>
  <si>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</si>
  <si>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</si>
  <si>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</si>
  <si>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</si>
  <si>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</si>
  <si>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</si>
  <si>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</si>
  <si>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</si>
  <si>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</si>
  <si>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</si>
  <si>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</si>
  <si>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</si>
  <si>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</si>
  <si>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</si>
  <si>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</si>
  <si>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</si>
  <si>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</si>
  <si>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</si>
  <si>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</si>
  <si>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</si>
  <si>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</si>
  <si>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</si>
  <si>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</si>
  <si>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</si>
  <si>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</si>
  <si>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</si>
  <si>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</si>
  <si>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</si>
  <si>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</si>
  <si>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</si>
  <si>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</si>
  <si>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</si>
  <si>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</si>
  <si>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</si>
  <si>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</si>
  <si>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</si>
  <si>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</si>
  <si>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</si>
  <si>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</si>
  <si>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</si>
  <si>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</si>
  <si>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</si>
  <si>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</si>
  <si>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</si>
  <si>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</si>
  <si>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</si>
  <si>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</si>
  <si>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</si>
  <si>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</si>
  <si>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</si>
  <si>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</si>
  <si>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</si>
  <si>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</si>
  <si>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</si>
  <si>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</si>
  <si>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</si>
  <si>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</si>
  <si>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</si>
  <si>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</si>
  <si>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</si>
  <si>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</si>
  <si>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</si>
  <si>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</si>
  <si>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</si>
  <si>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</si>
  <si>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</si>
  <si>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</si>
  <si>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</si>
  <si>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</si>
  <si>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</si>
  <si>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</si>
  <si>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</si>
  <si>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</si>
  <si>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</si>
  <si>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</si>
  <si>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</si>
  <si>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</si>
  <si>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</si>
  <si>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</si>
  <si>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</si>
  <si>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</si>
  <si>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</si>
  <si>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</si>
  <si>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</si>
  <si>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</si>
  <si>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</si>
  <si>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</si>
  <si>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</si>
  <si>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</si>
  <si>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</si>
  <si>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</si>
  <si>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</si>
  <si>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</si>
  <si>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</si>
  <si>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</si>
  <si>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</si>
  <si>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</si>
  <si>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</si>
  <si>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</si>
  <si>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</si>
  <si>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</si>
  <si>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</si>
  <si>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</si>
  <si>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</si>
  <si>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</si>
  <si>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</si>
  <si>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</si>
  <si>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</si>
  <si>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</si>
  <si>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</si>
  <si>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</si>
  <si>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</si>
  <si>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</si>
  <si>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</si>
  <si>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</si>
  <si>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</si>
  <si>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</si>
  <si>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</si>
  <si>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</si>
  <si>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</si>
  <si>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</si>
  <si>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</si>
  <si>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</si>
  <si>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</si>
  <si>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</si>
  <si>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</si>
  <si>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</si>
  <si>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</si>
  <si>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</si>
  <si>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</si>
  <si>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</si>
  <si>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</si>
  <si>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</si>
  <si>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</si>
  <si>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</si>
  <si>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</si>
  <si>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</si>
  <si>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</si>
  <si>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</si>
  <si>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</si>
  <si>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</si>
  <si>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</si>
  <si>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</si>
  <si>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</si>
  <si>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</si>
  <si>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</si>
  <si>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</si>
  <si>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</si>
  <si>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</si>
  <si>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</si>
  <si>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</si>
  <si>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</si>
  <si>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</si>
  <si>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</si>
  <si>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</si>
  <si>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</si>
  <si>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</si>
  <si>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</si>
  <si>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</si>
  <si>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</si>
  <si>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</si>
  <si>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</si>
  <si>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</si>
  <si>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</si>
  <si>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</si>
  <si>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</si>
  <si>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</si>
  <si>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</si>
  <si>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</si>
  <si>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</si>
  <si>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</si>
  <si>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</si>
  <si>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</si>
  <si>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</si>
  <si>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</si>
  <si>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</si>
  <si>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</si>
  <si>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</si>
  <si>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</si>
  <si>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</si>
  <si>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</si>
  <si>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</si>
  <si>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</si>
  <si>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</si>
  <si>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</si>
  <si>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</si>
  <si>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</si>
  <si>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</si>
  <si>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</si>
  <si>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</si>
  <si>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</si>
  <si>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</si>
  <si>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</si>
  <si>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</si>
  <si>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</si>
  <si>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</si>
  <si>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</si>
  <si>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</si>
  <si>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</si>
  <si>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</si>
  <si>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</si>
  <si>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</si>
  <si>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</si>
  <si>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</si>
  <si>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</si>
  <si>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</si>
  <si>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</si>
  <si>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</si>
  <si>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</si>
  <si>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</si>
  <si>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</si>
  <si>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</si>
  <si>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</si>
  <si>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</si>
  <si>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</si>
  <si>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</si>
  <si>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</si>
  <si>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</si>
  <si>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</si>
  <si>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</si>
  <si>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</si>
  <si>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</si>
  <si>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</si>
  <si>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</si>
  <si>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</si>
  <si>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</si>
  <si>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</si>
  <si>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</si>
  <si>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</si>
  <si>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</si>
  <si>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</si>
  <si>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</si>
  <si>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</si>
  <si>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</si>
  <si>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</si>
  <si>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</si>
  <si>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</si>
  <si>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</si>
  <si>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</si>
  <si>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</si>
  <si>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</si>
  <si>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</si>
  <si>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</si>
  <si>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</si>
  <si>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</si>
  <si>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</si>
  <si>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</si>
  <si>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</si>
  <si>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</si>
  <si>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</si>
  <si>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</si>
  <si>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</si>
  <si>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</si>
  <si>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</si>
  <si>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</si>
  <si>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</si>
  <si>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</si>
  <si>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</si>
  <si>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</si>
  <si>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</si>
  <si>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</si>
  <si>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</si>
  <si>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</si>
  <si>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</si>
  <si>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</si>
  <si>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</si>
  <si>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</si>
  <si>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</si>
  <si>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</si>
  <si>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</si>
  <si>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</si>
  <si>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</si>
  <si>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</si>
  <si>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</si>
  <si>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</si>
  <si>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</si>
  <si>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</si>
  <si>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</si>
  <si>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</si>
  <si>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</si>
  <si>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</si>
  <si>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</si>
  <si>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</si>
  <si>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</si>
  <si>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</si>
  <si>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</si>
  <si>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</si>
  <si>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</si>
  <si>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</si>
  <si>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</si>
  <si>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</si>
  <si>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</si>
  <si>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</si>
  <si>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</si>
  <si>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</si>
  <si>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</si>
  <si>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</si>
  <si>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</si>
  <si>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</si>
  <si>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</si>
  <si>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</si>
  <si>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</si>
  <si>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</si>
  <si>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</si>
  <si>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</si>
  <si>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</si>
  <si>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</si>
  <si>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</si>
  <si>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</si>
  <si>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</si>
  <si>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</si>
  <si>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</si>
  <si>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</si>
  <si>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</si>
  <si>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</si>
  <si>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</si>
  <si>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</si>
  <si>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</si>
  <si>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</si>
  <si>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</si>
  <si>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</si>
  <si>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</si>
  <si>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</si>
  <si>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</si>
  <si>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</si>
  <si>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</si>
  <si>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</si>
  <si>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</si>
  <si>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</si>
  <si>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</si>
  <si>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</si>
  <si>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</si>
  <si>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</si>
  <si>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</si>
  <si>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</si>
  <si>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</si>
  <si>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</si>
  <si>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</si>
  <si>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</si>
  <si>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</si>
  <si>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</si>
  <si>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</si>
  <si>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</si>
  <si>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</si>
  <si>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</si>
  <si>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</si>
  <si>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</si>
  <si>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</si>
  <si>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</si>
  <si>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</si>
  <si>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</si>
  <si>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</si>
  <si>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</si>
  <si>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</si>
  <si>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</si>
  <si>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</si>
  <si>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</si>
  <si>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</si>
  <si>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</si>
  <si>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</si>
  <si>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</si>
  <si>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</si>
  <si>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</si>
  <si>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</si>
  <si>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</si>
  <si>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</si>
  <si>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</si>
  <si>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</si>
  <si>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</si>
  <si>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</si>
  <si>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</si>
  <si>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</si>
  <si>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</si>
  <si>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</si>
  <si>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</si>
  <si>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</si>
  <si>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</si>
  <si>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</si>
  <si>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</si>
  <si>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</si>
  <si>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</si>
  <si>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</si>
  <si>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</si>
  <si>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</si>
  <si>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</si>
  <si>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</si>
  <si>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</si>
  <si>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</si>
  <si>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</si>
  <si>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</si>
  <si>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</si>
  <si>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</si>
  <si>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</si>
  <si>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</si>
  <si>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</si>
  <si>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</si>
  <si>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</si>
  <si>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</si>
  <si>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</si>
  <si>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</si>
  <si>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</si>
  <si>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</si>
  <si>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</si>
  <si>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</si>
  <si>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</si>
  <si>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</si>
  <si>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</si>
  <si>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</si>
  <si>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</si>
  <si>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</si>
  <si>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</si>
  <si>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</si>
  <si>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</si>
  <si>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</si>
  <si>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</si>
  <si>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</si>
  <si>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</si>
  <si>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</si>
  <si>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</si>
  <si>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</si>
  <si>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</si>
  <si>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</si>
  <si>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</si>
  <si>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</si>
  <si>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</si>
  <si>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</si>
  <si>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</si>
  <si>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</si>
  <si>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</si>
  <si>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</si>
  <si>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</si>
  <si>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</si>
  <si>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</si>
  <si>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</si>
  <si>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</si>
  <si>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</si>
  <si>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</si>
  <si>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</si>
  <si>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</si>
  <si>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</si>
  <si>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</si>
  <si>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</si>
  <si>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</si>
  <si>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</si>
  <si>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</si>
  <si>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</si>
  <si>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</si>
  <si>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</si>
  <si>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</si>
  <si>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</si>
  <si>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</si>
  <si>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</si>
  <si>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</si>
  <si>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</si>
  <si>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</si>
  <si>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</si>
  <si>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</si>
  <si>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</si>
  <si>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</si>
  <si>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</si>
  <si>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</si>
  <si>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</si>
  <si>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</si>
  <si>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</si>
  <si>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</si>
  <si>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</si>
  <si>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</si>
  <si>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</si>
  <si>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</si>
  <si>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</si>
  <si>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</si>
  <si>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</si>
  <si>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</si>
  <si>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</si>
  <si>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</si>
  <si>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</si>
  <si>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</si>
  <si>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</si>
  <si>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</si>
  <si>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</si>
  <si>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</si>
  <si>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</si>
  <si>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</si>
  <si>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</si>
  <si>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</si>
  <si>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</si>
  <si>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</si>
  <si>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</si>
  <si>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</si>
  <si>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</si>
  <si>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</si>
  <si>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</si>
  <si>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</si>
  <si>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</si>
  <si>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</si>
  <si>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</si>
  <si>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</si>
  <si>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</si>
  <si>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</si>
  <si>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</si>
  <si>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</si>
  <si>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</si>
  <si>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</si>
  <si>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</si>
  <si>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</si>
  <si>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</si>
  <si>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</si>
  <si>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</si>
  <si>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</si>
  <si>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</si>
  <si>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</si>
  <si>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</si>
  <si>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</si>
  <si>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</si>
  <si>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</si>
  <si>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</si>
  <si>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</si>
  <si>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</si>
  <si>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</si>
  <si>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</si>
  <si>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</si>
  <si>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</si>
  <si>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</si>
  <si>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</si>
  <si>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</si>
  <si>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</si>
  <si>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</si>
  <si>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</si>
  <si>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</si>
  <si>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</si>
  <si>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</si>
  <si>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</si>
  <si>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</si>
  <si>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</si>
  <si>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</si>
  <si>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</si>
  <si>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</si>
  <si>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</si>
  <si>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</si>
  <si>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</si>
  <si>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</si>
  <si>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</si>
  <si>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</si>
  <si>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</si>
  <si>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</si>
  <si>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</si>
  <si>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</si>
  <si>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</si>
  <si>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</si>
  <si>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</si>
  <si>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</si>
  <si>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</si>
  <si>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</si>
  <si>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</si>
  <si>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</si>
  <si>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</si>
  <si>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</si>
  <si>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</si>
  <si>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</si>
  <si>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</si>
  <si>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</si>
  <si>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</si>
  <si>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</si>
  <si>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</si>
  <si>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</si>
  <si>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</si>
  <si>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</si>
  <si>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</si>
  <si>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</si>
  <si>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</si>
  <si>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</si>
  <si>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</si>
  <si>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</si>
  <si>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</si>
  <si>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</si>
  <si>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</si>
  <si>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</si>
  <si>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</si>
  <si>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</si>
  <si>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</si>
  <si>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</si>
  <si>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</si>
  <si>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</si>
  <si>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</si>
  <si>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</si>
  <si>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</si>
  <si>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</si>
  <si>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</si>
  <si>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</si>
  <si>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</si>
  <si>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</si>
  <si>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</si>
  <si>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</si>
  <si>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</si>
  <si>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</si>
  <si>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</si>
  <si>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</si>
  <si>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</si>
  <si>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</si>
  <si>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</si>
  <si>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</si>
  <si>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</si>
  <si>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</si>
  <si>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</si>
  <si>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</si>
  <si>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</si>
  <si>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</si>
  <si>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</si>
  <si>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</si>
  <si>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</si>
  <si>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</si>
  <si>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</si>
  <si>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</si>
  <si>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</si>
  <si>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</si>
  <si>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</si>
  <si>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</si>
  <si>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</si>
  <si>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</si>
  <si>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</si>
  <si>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</si>
  <si>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</si>
  <si>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</si>
  <si>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</si>
  <si>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</si>
  <si>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</si>
  <si>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</si>
  <si>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</si>
  <si>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</si>
  <si>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</si>
  <si>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</si>
  <si>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</si>
  <si>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</si>
  <si>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</si>
  <si>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</si>
  <si>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</si>
  <si>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</si>
  <si>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</si>
  <si>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</si>
  <si>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</si>
  <si>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</si>
  <si>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</si>
  <si>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</si>
  <si>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</si>
  <si>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</si>
  <si>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</si>
  <si>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</si>
  <si>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</si>
  <si>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</si>
  <si>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</si>
  <si>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</si>
  <si>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</si>
  <si>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</si>
  <si>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</si>
  <si>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</si>
  <si>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</si>
  <si>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</si>
  <si>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</si>
  <si>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</si>
  <si>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</si>
  <si>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</si>
  <si>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</si>
  <si>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</si>
  <si>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</si>
  <si>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</si>
  <si>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</si>
  <si>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</si>
  <si>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</si>
  <si>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</si>
  <si>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</si>
  <si>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</si>
  <si>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</si>
  <si>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</si>
  <si>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</si>
  <si>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</si>
  <si>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</si>
  <si>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</si>
  <si>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</si>
  <si>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</si>
  <si>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</si>
  <si>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</si>
  <si>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</si>
  <si>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</si>
  <si>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</si>
  <si>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</si>
  <si>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</si>
  <si>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</si>
  <si>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</si>
  <si>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</si>
  <si>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</si>
  <si>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</si>
  <si>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</si>
  <si>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</si>
  <si>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</si>
  <si>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</si>
  <si>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</si>
  <si>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</si>
  <si>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</si>
  <si>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</si>
  <si>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</si>
  <si>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</si>
  <si>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</si>
  <si>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</si>
  <si>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</si>
  <si>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</si>
  <si>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</si>
  <si>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</si>
  <si>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</si>
  <si>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</si>
  <si>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</si>
  <si>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</si>
  <si>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</si>
  <si>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</si>
  <si>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</si>
  <si>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</si>
  <si>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</si>
  <si>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</si>
  <si>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</si>
  <si>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</si>
  <si>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</si>
  <si>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</si>
  <si>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</si>
  <si>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</si>
  <si>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</si>
  <si>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</si>
  <si>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</si>
  <si>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</si>
  <si>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</si>
  <si>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</si>
  <si>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</si>
  <si>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</si>
  <si>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</si>
  <si>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</si>
  <si>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</si>
  <si>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</si>
  <si>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</si>
  <si>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</si>
  <si>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</si>
  <si>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</si>
  <si>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</si>
  <si>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</si>
  <si>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</si>
  <si>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</si>
  <si>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</si>
  <si>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</si>
  <si>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</si>
  <si>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</si>
  <si>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</si>
  <si>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</si>
  <si>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</si>
  <si>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</si>
  <si>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</si>
  <si>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</si>
  <si>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</si>
  <si>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</si>
  <si>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</si>
  <si>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</si>
  <si>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</si>
  <si>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</si>
  <si>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</si>
  <si>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</si>
  <si>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</si>
  <si>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</si>
  <si>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</si>
  <si>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</si>
  <si>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</si>
  <si>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</si>
  <si>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</si>
  <si>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</si>
  <si>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</si>
  <si>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</si>
  <si>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</si>
  <si>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</si>
  <si>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</si>
  <si>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</si>
  <si>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</si>
  <si>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</si>
  <si>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</si>
  <si>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</si>
  <si>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</si>
  <si>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</si>
  <si>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</si>
  <si>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</si>
  <si>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</si>
  <si>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</si>
  <si>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</si>
  <si>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</si>
  <si>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</si>
  <si>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</si>
  <si>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</si>
  <si>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</si>
  <si>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</si>
  <si>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</si>
  <si>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</si>
  <si>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</si>
  <si>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</si>
  <si>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</si>
  <si>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</si>
  <si>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</si>
  <si>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</si>
  <si>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</si>
  <si>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</si>
  <si>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</si>
  <si>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</si>
  <si>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</si>
  <si>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</si>
  <si>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</si>
  <si>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</si>
  <si>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</si>
  <si>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</si>
  <si>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</si>
  <si>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</si>
  <si>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</si>
  <si>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</si>
  <si>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</si>
  <si>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</si>
  <si>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</si>
  <si>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</si>
  <si>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</si>
  <si>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</si>
  <si>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</si>
  <si>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</si>
  <si>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</si>
  <si>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</si>
  <si>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</si>
  <si>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</si>
  <si>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</si>
  <si>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</si>
  <si>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</si>
  <si>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</si>
  <si>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</si>
  <si>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</si>
  <si>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</si>
  <si>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</si>
  <si>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</si>
  <si>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</si>
  <si>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</si>
  <si>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</si>
  <si>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</si>
  <si>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</si>
  <si>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</si>
  <si>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</si>
  <si>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</si>
  <si>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</si>
  <si>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</si>
  <si>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</si>
  <si>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</si>
  <si>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</si>
  <si>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</si>
  <si>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</si>
  <si>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</si>
  <si>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</si>
  <si>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</si>
  <si>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</si>
  <si>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</si>
  <si>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</si>
  <si>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</si>
  <si>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</si>
  <si>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</si>
  <si>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</si>
  <si>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</si>
  <si>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</si>
  <si>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</si>
  <si>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</si>
  <si>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</si>
  <si>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</si>
  <si>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</si>
  <si>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</si>
  <si>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</si>
  <si>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</si>
  <si>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</si>
  <si>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</si>
  <si>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</si>
  <si>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</si>
  <si>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</si>
  <si>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</si>
  <si>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</si>
  <si>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</si>
  <si>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</si>
  <si>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</si>
  <si>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</si>
  <si>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</si>
  <si>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</si>
  <si>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</si>
  <si>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</si>
  <si>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</si>
  <si>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</si>
  <si>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</si>
  <si>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</si>
  <si>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</si>
  <si>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</si>
  <si>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</si>
  <si>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</si>
  <si>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</si>
  <si>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</si>
  <si>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</si>
  <si>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</si>
  <si>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</si>
  <si>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</si>
  <si>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</si>
  <si>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</si>
  <si>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</si>
  <si>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</si>
  <si>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</si>
  <si>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</si>
  <si>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</si>
  <si>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</si>
  <si>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</si>
  <si>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</si>
  <si>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</si>
  <si>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</si>
  <si>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</si>
  <si>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</si>
  <si>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</si>
  <si>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</si>
  <si>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</si>
  <si>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</si>
  <si>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</si>
  <si>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</si>
  <si>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</si>
  <si>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</si>
  <si>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</si>
  <si>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</si>
  <si>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</si>
  <si>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</si>
  <si>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</si>
  <si>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</si>
  <si>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</si>
  <si>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</si>
  <si>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</si>
  <si>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</si>
  <si>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</si>
  <si>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</si>
  <si>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</si>
  <si>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</si>
  <si>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</si>
  <si>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</si>
  <si>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</si>
  <si>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</si>
  <si>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</si>
  <si>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</si>
  <si>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</si>
  <si>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</si>
  <si>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</si>
  <si>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</si>
  <si>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</si>
  <si>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</si>
  <si>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</si>
  <si>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</si>
  <si>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</si>
  <si>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</si>
  <si>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</si>
  <si>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</si>
  <si>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</si>
  <si>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</si>
  <si>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</si>
  <si>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</si>
  <si>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</si>
  <si>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</si>
  <si>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</si>
  <si>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</si>
  <si>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</si>
  <si>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</si>
  <si>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</si>
  <si>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</si>
  <si>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</si>
  <si>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</si>
  <si>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</si>
  <si>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</si>
  <si>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</si>
  <si>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</si>
  <si>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</si>
  <si>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</si>
  <si>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</si>
  <si>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</si>
  <si>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</si>
  <si>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</si>
  <si>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</si>
  <si>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</si>
  <si>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</si>
  <si>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</si>
  <si>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</si>
  <si>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</si>
  <si>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</si>
  <si>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</si>
  <si>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</si>
  <si>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</si>
  <si>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</si>
  <si>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</si>
  <si>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</si>
  <si>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</si>
  <si>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</si>
  <si>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</si>
  <si>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</si>
  <si>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</si>
  <si>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</si>
  <si>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</si>
  <si>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</si>
  <si>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</si>
  <si>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</si>
  <si>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</si>
  <si>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</si>
  <si>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</si>
  <si>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</si>
  <si>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</si>
  <si>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</si>
  <si>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</si>
  <si>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</si>
  <si>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</si>
  <si>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</si>
  <si>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</si>
  <si>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</si>
  <si>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</si>
  <si>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</si>
  <si>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</si>
  <si>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</si>
  <si>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</si>
  <si>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</si>
  <si>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</si>
  <si>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</si>
  <si>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</si>
  <si>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</si>
  <si>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</si>
  <si>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</si>
  <si>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</si>
  <si>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</si>
  <si>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</si>
  <si>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</si>
  <si>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</si>
  <si>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</si>
  <si>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</si>
  <si>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</si>
  <si>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</si>
  <si>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</si>
  <si>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</si>
  <si>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</si>
  <si>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</si>
  <si>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</si>
  <si>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</si>
  <si>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</si>
  <si>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</si>
  <si>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</si>
  <si>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</si>
  <si>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</si>
  <si>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</si>
  <si>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</si>
  <si>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</si>
  <si>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</si>
  <si>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</si>
  <si>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</si>
  <si>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</si>
  <si>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</si>
  <si>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</si>
  <si>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</si>
  <si>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</si>
  <si>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</si>
  <si>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</si>
  <si>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</si>
  <si>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</si>
  <si>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</si>
  <si>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</si>
  <si>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</si>
  <si>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</si>
  <si>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</si>
  <si>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</si>
  <si>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</si>
  <si>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</si>
  <si>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</si>
  <si>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</si>
  <si>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</si>
  <si>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</si>
  <si>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</si>
  <si>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</si>
  <si>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</si>
  <si>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</si>
  <si>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</si>
  <si>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</si>
  <si>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</si>
  <si>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</si>
  <si>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</si>
  <si>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</si>
  <si>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</si>
  <si>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</si>
  <si>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</si>
  <si>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</si>
  <si>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</si>
  <si>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</si>
  <si>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</si>
  <si>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</si>
  <si>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</si>
  <si>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</si>
  <si>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</si>
  <si>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</si>
  <si>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</si>
  <si>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</si>
  <si>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</si>
  <si>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</si>
  <si>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</si>
  <si>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</si>
  <si>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</si>
  <si>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</si>
  <si>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</si>
  <si>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</si>
  <si>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</si>
  <si>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</si>
  <si>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</si>
  <si>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</si>
  <si>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</si>
  <si>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</si>
  <si>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</si>
  <si>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</si>
  <si>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</si>
  <si>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</si>
  <si>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</si>
  <si>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</si>
  <si>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</si>
  <si>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</si>
  <si>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</si>
  <si>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</si>
  <si>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</si>
  <si>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</si>
  <si>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</si>
  <si>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</si>
  <si>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</si>
  <si>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</si>
  <si>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</si>
  <si>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</si>
  <si>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</si>
  <si>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</si>
  <si>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</si>
  <si>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</si>
  <si>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</si>
  <si>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</si>
  <si>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</si>
  <si>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</si>
  <si>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</si>
  <si>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</si>
  <si>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</si>
  <si>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</si>
  <si>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</si>
  <si>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</si>
  <si>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</si>
  <si>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</si>
  <si>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</si>
  <si>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</si>
  <si>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</si>
  <si>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</si>
  <si>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</si>
  <si>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</si>
  <si>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</si>
  <si>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</si>
  <si>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</si>
  <si>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</si>
  <si>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</si>
  <si>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</si>
  <si>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</si>
  <si>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</si>
  <si>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</si>
  <si>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</si>
  <si>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</si>
  <si>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</si>
  <si>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</si>
  <si>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</si>
  <si>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</si>
  <si>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</si>
  <si>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</si>
  <si>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</si>
  <si>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</si>
  <si>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</si>
  <si>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</si>
  <si>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</si>
  <si>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</si>
  <si>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</si>
  <si>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</si>
  <si>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</si>
  <si>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</si>
  <si>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</si>
  <si>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</si>
  <si>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</si>
  <si>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</si>
  <si>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</si>
  <si>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</si>
  <si>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</si>
  <si>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</si>
  <si>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</si>
  <si>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</si>
  <si>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</si>
  <si>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</si>
  <si>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</si>
  <si>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</si>
  <si>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</si>
  <si>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</si>
  <si>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</si>
  <si>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</si>
  <si>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</si>
  <si>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</si>
  <si>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</si>
  <si>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</si>
  <si>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</si>
  <si>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</si>
  <si>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</si>
  <si>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</si>
  <si>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</si>
  <si>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</si>
  <si>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</si>
  <si>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</si>
  <si>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</si>
  <si>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</si>
  <si>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</si>
  <si>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</si>
  <si>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</si>
  <si>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</si>
  <si>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</si>
  <si>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</si>
  <si>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</si>
  <si>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</si>
  <si>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</si>
  <si>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</si>
  <si>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</si>
  <si>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</si>
  <si>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</si>
  <si>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</si>
  <si>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</si>
  <si>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</si>
  <si>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</si>
  <si>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</si>
  <si>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</si>
  <si>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</si>
  <si>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</si>
  <si>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</si>
  <si>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</si>
  <si>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</si>
  <si>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</si>
  <si>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</si>
  <si>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</si>
  <si>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</si>
  <si>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</si>
  <si>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</si>
  <si>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</si>
  <si>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</si>
  <si>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</si>
  <si>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</si>
  <si>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</si>
  <si>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</si>
  <si>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</si>
  <si>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</si>
  <si>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</si>
  <si>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</si>
  <si>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</si>
  <si>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</si>
  <si>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</si>
  <si>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</si>
  <si>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</si>
  <si>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</si>
  <si>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</si>
  <si>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</si>
  <si>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</si>
  <si>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</si>
  <si>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</si>
  <si>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</si>
  <si>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</si>
  <si>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</si>
  <si>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</si>
  <si>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</si>
  <si>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</si>
  <si>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</si>
  <si>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</si>
  <si>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</si>
  <si>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</si>
  <si>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</si>
  <si>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</si>
  <si>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</si>
  <si>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</si>
  <si>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</si>
  <si>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</si>
  <si>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</si>
  <si>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</si>
  <si>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</si>
  <si>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</si>
  <si>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</si>
  <si>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</si>
  <si>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</si>
  <si>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</si>
  <si>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</si>
  <si>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</si>
  <si>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</si>
  <si>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</si>
  <si>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</si>
  <si>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</si>
  <si>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</si>
  <si>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</si>
  <si>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</si>
  <si>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</si>
  <si>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</si>
  <si>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</si>
  <si>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</si>
  <si>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</si>
  <si>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</si>
  <si>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</si>
  <si>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</si>
  <si>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</si>
  <si>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</si>
  <si>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</si>
  <si>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</si>
  <si>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</si>
  <si>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</si>
  <si>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</si>
  <si>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</si>
  <si>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</si>
  <si>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</si>
  <si>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</si>
  <si>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</si>
  <si>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</si>
  <si>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</si>
  <si>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</si>
  <si>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</si>
  <si>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</si>
  <si>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</si>
  <si>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</si>
  <si>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</si>
  <si>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</si>
  <si>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</si>
  <si>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</si>
  <si>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</si>
  <si>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</si>
  <si>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</si>
  <si>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</si>
  <si>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</si>
  <si>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</si>
  <si>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</si>
  <si>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</si>
  <si>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</si>
  <si>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</si>
  <si>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</si>
  <si>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</si>
  <si>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</si>
  <si>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</si>
  <si>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</si>
  <si>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</si>
  <si>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</si>
  <si>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</si>
  <si>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</si>
  <si>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</si>
  <si>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</si>
  <si>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</si>
  <si>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</si>
  <si>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</si>
  <si>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</si>
  <si>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</si>
  <si>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</si>
  <si>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</si>
  <si>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</si>
  <si>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</si>
  <si>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</si>
  <si>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</si>
  <si>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</si>
  <si>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</si>
  <si>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</si>
  <si>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</si>
  <si>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</si>
  <si>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</si>
  <si>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</si>
  <si>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</si>
  <si>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</si>
  <si>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</si>
  <si>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</si>
  <si>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</si>
  <si>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</si>
  <si>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</si>
  <si>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</si>
  <si>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</si>
  <si>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</si>
  <si>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</si>
  <si>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</si>
  <si>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</si>
  <si>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</si>
  <si>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</si>
  <si>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</si>
  <si>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</si>
  <si>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</si>
  <si>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</si>
  <si>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</si>
  <si>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</si>
  <si>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</si>
  <si>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</si>
  <si>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</si>
  <si>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</si>
  <si>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</si>
  <si>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</si>
  <si>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</si>
  <si>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</si>
  <si>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</si>
  <si>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</si>
  <si>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</si>
  <si>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</si>
  <si>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</si>
  <si>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</si>
  <si>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</si>
  <si>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</si>
  <si>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</si>
  <si>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</si>
  <si>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</si>
  <si>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</si>
  <si>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</si>
  <si>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</si>
  <si>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</si>
  <si>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</si>
  <si>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</si>
  <si>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</si>
  <si>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</si>
  <si>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</si>
  <si>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</si>
  <si>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</si>
  <si>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</si>
  <si>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</si>
  <si>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</si>
  <si>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</si>
  <si>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</si>
  <si>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</si>
  <si>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</si>
  <si>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</si>
  <si>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</si>
  <si>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</si>
  <si>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</si>
  <si>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</si>
  <si>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</si>
  <si>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</si>
  <si>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</si>
  <si>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</si>
  <si>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</si>
  <si>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</si>
  <si>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</si>
  <si>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</si>
  <si>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</si>
  <si>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</si>
  <si>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</si>
  <si>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</si>
  <si>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</si>
  <si>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</si>
  <si>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</si>
  <si>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</si>
  <si>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</si>
  <si>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</si>
  <si>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</si>
  <si>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</si>
  <si>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</si>
  <si>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</si>
  <si>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</si>
  <si>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</si>
  <si>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</si>
  <si>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</si>
  <si>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</si>
  <si>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</si>
  <si>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</si>
  <si>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</si>
  <si>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</si>
  <si>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</si>
  <si>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</si>
  <si>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</si>
  <si>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</si>
  <si>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</si>
  <si>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</si>
  <si>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</si>
  <si>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</si>
  <si>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</si>
  <si>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</si>
  <si>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</si>
  <si>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</si>
  <si>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</si>
  <si>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</si>
  <si>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</si>
  <si>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</si>
  <si>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</si>
  <si>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</si>
  <si>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</si>
  <si>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</si>
  <si>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</si>
  <si>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</si>
  <si>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</si>
  <si>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</si>
  <si>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</si>
  <si>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</si>
  <si>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</si>
  <si>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</si>
  <si>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</si>
  <si>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</si>
  <si>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</si>
  <si>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</si>
  <si>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</si>
  <si>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</si>
  <si>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</si>
  <si>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</si>
  <si>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</si>
  <si>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</si>
  <si>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</si>
  <si>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</si>
  <si>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</si>
  <si>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</si>
  <si>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</si>
  <si>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</si>
  <si>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</si>
  <si>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</si>
  <si>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</si>
  <si>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</si>
  <si>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</si>
  <si>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</si>
  <si>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</si>
  <si>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</si>
  <si>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</si>
  <si>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</si>
  <si>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</si>
  <si>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</si>
  <si>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</si>
  <si>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</si>
  <si>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</si>
  <si>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</si>
  <si>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</si>
  <si>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</si>
  <si>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</si>
  <si>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</si>
  <si>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</si>
  <si>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</si>
  <si>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</si>
  <si>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</si>
  <si>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</si>
  <si>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</si>
  <si>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</si>
  <si>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</si>
  <si>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</si>
  <si>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</si>
  <si>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</si>
  <si>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</si>
  <si>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</si>
  <si>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</si>
  <si>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</si>
  <si>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</si>
  <si>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</si>
  <si>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</si>
  <si>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</si>
  <si>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</si>
  <si>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</si>
  <si>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</si>
  <si>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</si>
  <si>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</si>
  <si>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</si>
  <si>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</si>
  <si>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</si>
  <si>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</si>
  <si>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</si>
  <si>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</si>
  <si>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</si>
  <si>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</si>
  <si>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</si>
  <si>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</si>
  <si>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</si>
  <si>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</si>
  <si>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</si>
  <si>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</si>
  <si>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</si>
  <si>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</si>
  <si>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</si>
  <si>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</si>
  <si>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</si>
  <si>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</si>
  <si>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</si>
  <si>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</si>
  <si>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</si>
  <si>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</si>
  <si>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</si>
  <si>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</si>
  <si>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</si>
  <si>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</si>
  <si>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</si>
  <si>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</si>
  <si>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</si>
  <si>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</si>
  <si>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</si>
  <si>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</si>
  <si>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</si>
  <si>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</si>
  <si>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</si>
  <si>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</si>
  <si>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</si>
  <si>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</si>
  <si>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</si>
  <si>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</si>
  <si>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</si>
  <si>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</si>
  <si>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</si>
  <si>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</si>
  <si>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</si>
  <si>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</si>
  <si>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</si>
  <si>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</si>
  <si>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</si>
  <si>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</si>
  <si>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</si>
  <si>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</si>
  <si>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</si>
  <si>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</si>
  <si>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</si>
  <si>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</si>
  <si>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</si>
  <si>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</si>
  <si>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</si>
  <si>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</si>
  <si>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</si>
  <si>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</si>
  <si>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</si>
  <si>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</si>
  <si>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</si>
  <si>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</si>
  <si>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</si>
  <si>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</si>
  <si>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</si>
  <si>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</si>
  <si>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</si>
  <si>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</si>
  <si>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</si>
  <si>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</si>
  <si>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</si>
  <si>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</si>
  <si>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</si>
  <si>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</si>
  <si>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</si>
  <si>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</si>
  <si>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</si>
  <si>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</si>
  <si>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</si>
  <si>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</si>
  <si>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</si>
  <si>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</si>
  <si>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</si>
  <si>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</si>
  <si>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</si>
  <si>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</si>
  <si>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</si>
  <si>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</si>
  <si>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</si>
  <si>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</si>
  <si>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</si>
  <si>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</si>
  <si>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</si>
  <si>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</si>
  <si>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</si>
  <si>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</si>
  <si>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</si>
  <si>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</si>
  <si>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</si>
  <si>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</si>
  <si>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</si>
  <si>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</si>
  <si>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</si>
  <si>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</si>
  <si>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</si>
  <si>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</si>
  <si>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</si>
  <si>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</si>
  <si>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</si>
  <si>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</si>
  <si>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</si>
  <si>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</si>
  <si>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</si>
  <si>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</si>
  <si>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</si>
  <si>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</si>
  <si>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</si>
  <si>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</si>
  <si>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</si>
  <si>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</si>
  <si>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</si>
  <si>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</si>
  <si>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</si>
  <si>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</si>
  <si>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</si>
  <si>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</si>
  <si>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</si>
  <si>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</si>
  <si>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</si>
  <si>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</si>
  <si>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</si>
  <si>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</si>
  <si>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</si>
  <si>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</si>
  <si>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</si>
  <si>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</si>
  <si>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</si>
  <si>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</si>
  <si>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</si>
  <si>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</si>
  <si>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</si>
  <si>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</si>
  <si>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</si>
  <si>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</si>
  <si>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</si>
  <si>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</si>
  <si>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</si>
  <si>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</si>
  <si>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</si>
  <si>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</si>
  <si>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</si>
  <si>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</si>
  <si>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</si>
  <si>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</si>
  <si>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</si>
  <si>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</si>
  <si>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</si>
  <si>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</si>
  <si>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</si>
  <si>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</si>
  <si>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</si>
  <si>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</si>
  <si>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</si>
  <si>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</si>
  <si>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</si>
  <si>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</si>
  <si>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</si>
  <si>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</si>
  <si>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</si>
  <si>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</si>
  <si>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</si>
  <si>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</si>
  <si>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</si>
  <si>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</si>
  <si>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</si>
  <si>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</si>
  <si>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</si>
  <si>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</si>
  <si>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</si>
  <si>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</si>
  <si>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</si>
  <si>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</si>
  <si>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</si>
  <si>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</si>
  <si>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</si>
  <si>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</si>
  <si>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</si>
  <si>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</si>
  <si>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</si>
  <si>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</si>
  <si>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</si>
  <si>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</si>
  <si>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</si>
  <si>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</si>
  <si>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</si>
  <si>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</si>
  <si>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</si>
  <si>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</si>
  <si>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</si>
  <si>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</si>
  <si>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</si>
  <si>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</si>
  <si>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</si>
  <si>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</si>
  <si>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</si>
  <si>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</si>
  <si>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</si>
  <si>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</si>
  <si>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</si>
  <si>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</si>
  <si>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</si>
  <si>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</si>
  <si>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</si>
  <si>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</si>
  <si>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</si>
  <si>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</si>
  <si>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</si>
  <si>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</si>
  <si>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</si>
  <si>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</si>
  <si>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</si>
  <si>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</si>
  <si>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</si>
  <si>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</si>
  <si>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</si>
  <si>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</si>
  <si>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</si>
  <si>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</si>
  <si>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</si>
  <si>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</si>
  <si>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</si>
  <si>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</si>
  <si>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</si>
  <si>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</si>
  <si>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</si>
  <si>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</si>
  <si>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</si>
  <si>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</si>
  <si>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</si>
  <si>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</si>
  <si>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</si>
  <si>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</si>
  <si>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</si>
  <si>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</si>
  <si>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</si>
  <si>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</si>
  <si>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</si>
  <si>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</si>
  <si>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</si>
  <si>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</si>
  <si>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</si>
  <si>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</si>
  <si>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</si>
  <si>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</si>
  <si>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</si>
  <si>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</si>
  <si>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</si>
  <si>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</si>
  <si>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</si>
  <si>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</si>
  <si>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</si>
  <si>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</si>
  <si>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</si>
  <si>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</si>
  <si>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</si>
  <si>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</si>
  <si>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</si>
  <si>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</si>
  <si>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</si>
  <si>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</si>
  <si>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</si>
  <si>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</si>
  <si>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</si>
  <si>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</si>
  <si>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</si>
  <si>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</si>
  <si>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</si>
  <si>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</si>
  <si>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</si>
  <si>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</si>
  <si>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</si>
  <si>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</si>
  <si>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</si>
  <si>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</si>
  <si>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</si>
  <si>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</si>
  <si>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</si>
  <si>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</si>
  <si>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</si>
  <si>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</si>
  <si>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</si>
  <si>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</si>
  <si>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</si>
  <si>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</si>
  <si>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</si>
  <si>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</si>
  <si>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</si>
  <si>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</si>
  <si>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</si>
  <si>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</si>
  <si>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</si>
  <si>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</si>
  <si>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</si>
  <si>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</si>
  <si>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</si>
  <si>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</si>
  <si>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</si>
  <si>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</si>
  <si>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</si>
  <si>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</si>
  <si>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</si>
  <si>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</si>
  <si>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</si>
  <si>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</si>
  <si>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</si>
  <si>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</si>
  <si>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</si>
  <si>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</si>
  <si>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</si>
  <si>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</si>
  <si>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</si>
  <si>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</si>
  <si>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</si>
  <si>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</si>
  <si>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</si>
  <si>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</si>
  <si>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</si>
  <si>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</si>
  <si>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</si>
  <si>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</si>
  <si>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</si>
  <si>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</si>
  <si>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</si>
  <si>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</si>
  <si>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</si>
  <si>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</si>
  <si>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</si>
  <si>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</si>
  <si>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</si>
  <si>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</si>
  <si>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</si>
  <si>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</si>
  <si>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</si>
  <si>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</si>
  <si>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</si>
  <si>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</si>
  <si>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</si>
  <si>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</si>
  <si>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</si>
  <si>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</si>
  <si>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</si>
  <si>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</si>
  <si>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</si>
  <si>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</si>
  <si>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</si>
  <si>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</si>
  <si>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</si>
  <si>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</si>
  <si>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</si>
  <si>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</si>
  <si>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</si>
  <si>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</si>
  <si>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</si>
  <si>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</si>
  <si>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</si>
  <si>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</si>
  <si>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</si>
  <si>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</si>
  <si>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</si>
  <si>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</si>
  <si>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</si>
  <si>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</si>
  <si>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</si>
  <si>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</si>
  <si>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</si>
  <si>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</si>
  <si>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</si>
  <si>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</si>
  <si>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</si>
  <si>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</si>
  <si>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</si>
  <si>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</si>
  <si>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</si>
  <si>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</si>
  <si>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</si>
  <si>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</si>
  <si>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</si>
  <si>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</si>
  <si>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</si>
  <si>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</si>
  <si>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</si>
  <si>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</si>
  <si>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</si>
  <si>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</si>
  <si>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</si>
  <si>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</si>
  <si>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</si>
  <si>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</si>
  <si>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</si>
  <si>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</si>
  <si>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</si>
  <si>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</si>
  <si>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</si>
  <si>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</si>
  <si>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</si>
  <si>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</si>
  <si>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</si>
  <si>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</si>
  <si>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</si>
  <si>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</si>
  <si>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</si>
  <si>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</si>
  <si>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</si>
  <si>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</si>
  <si>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</si>
  <si>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</si>
  <si>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</si>
  <si>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</si>
  <si>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</si>
  <si>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</si>
  <si>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</si>
  <si>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</si>
  <si>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</si>
  <si>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</si>
  <si>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</si>
  <si>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</si>
  <si>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</si>
  <si>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</si>
  <si>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</si>
  <si>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</si>
  <si>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</si>
  <si>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</si>
  <si>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</si>
  <si>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</si>
  <si>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</si>
  <si>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</si>
  <si>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</si>
  <si>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</si>
  <si>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</si>
  <si>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</si>
  <si>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</si>
  <si>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</si>
  <si>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</si>
  <si>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</si>
  <si>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</si>
  <si>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</si>
  <si>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</si>
  <si>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</si>
  <si>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</si>
  <si>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</si>
  <si>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</si>
  <si>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</si>
  <si>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</si>
  <si>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</si>
  <si>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</si>
  <si>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</si>
  <si>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</si>
  <si>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</si>
  <si>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</si>
  <si>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</si>
  <si>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</si>
  <si>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</si>
  <si>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</si>
  <si>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</si>
  <si>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</si>
  <si>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</si>
  <si>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</si>
  <si>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</si>
  <si>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</si>
  <si>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</si>
  <si>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</si>
  <si>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</si>
  <si>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</si>
  <si>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</si>
  <si>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</si>
  <si>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</si>
  <si>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</si>
  <si>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</si>
  <si>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</si>
  <si>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</si>
  <si>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</si>
  <si>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</si>
  <si>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</si>
  <si>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</si>
  <si>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</si>
  <si>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</si>
  <si>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</si>
  <si>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</si>
  <si>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</si>
  <si>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</si>
  <si>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</si>
  <si>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</si>
  <si>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</si>
  <si>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</si>
  <si>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</si>
  <si>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</si>
  <si>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</si>
  <si>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</si>
  <si>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</si>
  <si>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</si>
  <si>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</si>
  <si>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</si>
  <si>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</si>
  <si>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</si>
  <si>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</si>
  <si>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</si>
  <si>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</si>
  <si>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</si>
  <si>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</si>
  <si>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</si>
  <si>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</si>
  <si>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</si>
  <si>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</si>
  <si>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</si>
  <si>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</si>
  <si>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</si>
  <si>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</si>
  <si>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</si>
  <si>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</si>
  <si>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</si>
  <si>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</si>
  <si>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</si>
  <si>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</si>
  <si>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</si>
  <si>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</si>
  <si>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</si>
  <si>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</si>
  <si>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</si>
  <si>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</si>
  <si>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</si>
  <si>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</si>
  <si>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</si>
  <si>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</si>
  <si>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</si>
  <si>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</si>
  <si>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</si>
  <si>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</si>
  <si>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</si>
  <si>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</si>
  <si>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</si>
  <si>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</si>
  <si>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</si>
  <si>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</si>
  <si>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</si>
  <si>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</si>
  <si>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</si>
  <si>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</si>
  <si>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</si>
  <si>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</si>
  <si>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</si>
  <si>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</si>
  <si>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</si>
  <si>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</si>
  <si>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</si>
  <si>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</si>
  <si>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</si>
  <si>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</si>
  <si>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</si>
  <si>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</si>
  <si>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</si>
  <si>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</si>
  <si>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</si>
  <si>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</si>
  <si>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</si>
  <si>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</si>
  <si>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</si>
  <si>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</si>
  <si>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</si>
  <si>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</si>
  <si>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</si>
  <si>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</si>
  <si>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</si>
  <si>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</si>
  <si>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</si>
  <si>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</si>
  <si>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</si>
  <si>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</si>
  <si>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</si>
  <si>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</si>
  <si>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</si>
  <si>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</si>
  <si>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</si>
  <si>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</si>
  <si>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</si>
  <si>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</si>
  <si>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</si>
  <si>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</si>
  <si>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</si>
  <si>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</si>
  <si>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</si>
  <si>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</si>
  <si>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</si>
  <si>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</si>
  <si>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</si>
  <si>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</si>
  <si>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</si>
  <si>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</si>
  <si>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</si>
  <si>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</si>
  <si>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</si>
  <si>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</si>
  <si>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</si>
  <si>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</si>
  <si>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</si>
  <si>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</si>
  <si>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</si>
  <si>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</si>
  <si>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</si>
  <si>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</si>
  <si>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</si>
  <si>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</si>
  <si>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</si>
  <si>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</si>
  <si>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</si>
  <si>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</si>
  <si>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</si>
  <si>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</si>
  <si>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</si>
  <si>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</si>
  <si>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</si>
  <si>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</si>
  <si>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</si>
  <si>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</si>
  <si>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</si>
  <si>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</si>
  <si>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</si>
  <si>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</si>
  <si>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</si>
  <si>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</si>
  <si>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</si>
  <si>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</si>
  <si>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</si>
  <si>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</si>
  <si>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</si>
  <si>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</si>
  <si>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</si>
  <si>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</si>
  <si>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</si>
  <si>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</si>
  <si>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</si>
  <si>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</si>
  <si>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</si>
  <si>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</si>
  <si>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</si>
  <si>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</si>
  <si>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</si>
  <si>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</si>
  <si>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</si>
  <si>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</si>
  <si>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</si>
  <si>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</si>
  <si>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</si>
  <si>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</si>
  <si>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</si>
  <si>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</si>
  <si>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</si>
  <si>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</si>
  <si>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</si>
  <si>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</si>
  <si>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</si>
  <si>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</si>
  <si>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</si>
  <si>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</si>
  <si>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</si>
  <si>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</si>
  <si>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</si>
  <si>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</si>
  <si>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</si>
  <si>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</si>
  <si>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</si>
  <si>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</si>
  <si>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</si>
  <si>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</si>
  <si>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</si>
  <si>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</si>
  <si>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</si>
  <si>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</si>
  <si>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</si>
  <si>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</si>
  <si>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</si>
  <si>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</si>
  <si>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</si>
  <si>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</si>
  <si>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</si>
  <si>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</si>
  <si>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</si>
  <si>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</si>
  <si>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</si>
  <si>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</si>
  <si>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</si>
  <si>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</si>
  <si>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</si>
  <si>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</si>
  <si>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</si>
  <si>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</si>
  <si>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</si>
  <si>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</si>
  <si>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</si>
  <si>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</si>
  <si>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</si>
  <si>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</si>
  <si>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</si>
  <si>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</si>
  <si>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</si>
  <si>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</si>
  <si>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</si>
  <si>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</si>
  <si>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</si>
  <si>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</si>
  <si>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</si>
  <si>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</si>
  <si>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</si>
  <si>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</si>
  <si>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</si>
  <si>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</si>
  <si>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</si>
  <si>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</si>
  <si>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</si>
  <si>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</si>
  <si>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</si>
  <si>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</si>
  <si>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</si>
  <si>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</si>
  <si>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</si>
  <si>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</si>
  <si>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</si>
  <si>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</si>
  <si>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</si>
  <si>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</si>
  <si>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</si>
  <si>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</si>
  <si>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</si>
  <si>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</si>
  <si>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</si>
  <si>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</si>
  <si>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</si>
  <si>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</si>
  <si>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</si>
  <si>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</si>
  <si>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</si>
  <si>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</si>
  <si>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</si>
  <si>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</si>
  <si>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</si>
  <si>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</si>
  <si>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</si>
  <si>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</si>
  <si>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</si>
  <si>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</si>
  <si>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</si>
  <si>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</si>
  <si>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</si>
  <si>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</si>
  <si>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</si>
  <si>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</si>
  <si>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</si>
  <si>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</si>
  <si>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</si>
  <si>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</si>
  <si>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</si>
  <si>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</si>
  <si>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</si>
  <si>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</si>
  <si>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</si>
  <si>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</si>
  <si>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</si>
  <si>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</si>
  <si>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</si>
  <si>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</si>
  <si>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</si>
  <si>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</si>
  <si>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</si>
  <si>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</si>
  <si>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</si>
  <si>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</si>
  <si>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</si>
  <si>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</si>
  <si>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</si>
  <si>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</si>
  <si>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</si>
  <si>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</si>
  <si>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</si>
  <si>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</si>
  <si>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</si>
  <si>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</si>
  <si>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</si>
  <si>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</si>
  <si>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</si>
  <si>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</si>
  <si>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</si>
  <si>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</si>
  <si>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</si>
  <si>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</si>
  <si>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</si>
  <si>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</si>
  <si>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</si>
  <si>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</si>
  <si>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</si>
  <si>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</si>
  <si>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</si>
  <si>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</si>
  <si>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</si>
  <si>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</si>
  <si>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</si>
  <si>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</si>
  <si>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</si>
  <si>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</si>
  <si>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</si>
  <si>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</si>
  <si>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</si>
  <si>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</si>
  <si>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</si>
  <si>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</si>
  <si>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</si>
  <si>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</si>
  <si>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</si>
  <si>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</si>
  <si>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</si>
  <si>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</si>
  <si>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</si>
  <si>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</si>
  <si>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</si>
  <si>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</si>
  <si>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</si>
  <si>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</si>
  <si>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</si>
  <si>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</si>
  <si>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</si>
  <si>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</si>
  <si>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</si>
  <si>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</si>
  <si>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</si>
  <si>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</si>
  <si>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</si>
  <si>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</si>
  <si>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</si>
  <si>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</si>
  <si>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</si>
  <si>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</si>
  <si>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</si>
  <si>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</si>
  <si>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</si>
  <si>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</si>
  <si>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</si>
  <si>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</si>
  <si>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</si>
  <si>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</si>
  <si>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</si>
  <si>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</si>
  <si>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</si>
  <si>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</si>
  <si>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</si>
  <si>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</si>
  <si>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</si>
  <si>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</si>
  <si>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</si>
  <si>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</si>
  <si>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</si>
  <si>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</si>
  <si>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</si>
  <si>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</si>
  <si>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</si>
  <si>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</si>
  <si>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</si>
  <si>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</si>
  <si>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</si>
  <si>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</si>
  <si>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</si>
  <si>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</si>
  <si>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</si>
  <si>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</si>
  <si>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</si>
  <si>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</si>
  <si>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</si>
  <si>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</si>
  <si>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</si>
  <si>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</si>
  <si>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</si>
  <si>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</si>
  <si>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</si>
  <si>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</si>
  <si>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</si>
  <si>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</si>
  <si>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</si>
  <si>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</si>
  <si>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</si>
  <si>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</si>
  <si>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</si>
  <si>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</si>
  <si>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</si>
  <si>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</si>
  <si>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</si>
  <si>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</si>
  <si>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</si>
  <si>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</si>
  <si>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</si>
  <si>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</si>
  <si>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</si>
  <si>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</si>
  <si>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</si>
  <si>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</si>
  <si>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</si>
  <si>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</si>
  <si>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</si>
  <si>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</si>
  <si>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</si>
  <si>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</si>
  <si>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</si>
  <si>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</si>
  <si>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</si>
  <si>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</si>
  <si>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</si>
  <si>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</si>
  <si>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</si>
  <si>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</si>
  <si>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</si>
  <si>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</si>
  <si>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</si>
  <si>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</si>
  <si>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</si>
  <si>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</si>
  <si>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</si>
  <si>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</si>
  <si>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</si>
  <si>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</si>
  <si>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</si>
  <si>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</si>
  <si>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</si>
  <si>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</si>
  <si>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</si>
  <si>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</si>
  <si>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</si>
  <si>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</si>
  <si>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</si>
  <si>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</si>
  <si>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</si>
  <si>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</si>
  <si>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</si>
  <si>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</si>
  <si>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</si>
  <si>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</si>
  <si>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</si>
  <si>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</si>
  <si>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</si>
  <si>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</si>
  <si>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</si>
  <si>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</si>
  <si>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</si>
  <si>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</si>
  <si>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</si>
  <si>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</si>
  <si>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</si>
  <si>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</si>
  <si>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</si>
  <si>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</si>
  <si>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</si>
  <si>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</si>
  <si>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</si>
  <si>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</si>
  <si>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</si>
  <si>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</si>
  <si>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</si>
  <si>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</si>
  <si>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</si>
  <si>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</si>
  <si>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</si>
  <si>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</si>
  <si>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</si>
  <si>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</si>
  <si>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</si>
  <si>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</si>
  <si>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</si>
  <si>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</si>
  <si>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</si>
  <si>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</si>
  <si>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</si>
  <si>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</si>
  <si>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</si>
  <si>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</si>
  <si>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</si>
  <si>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</si>
  <si>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</si>
  <si>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</si>
  <si>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</si>
  <si>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</si>
  <si>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</si>
  <si>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</si>
  <si>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</si>
  <si>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</si>
  <si>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</si>
  <si>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</si>
  <si>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</si>
  <si>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</si>
  <si>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</si>
  <si>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</si>
  <si>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</si>
  <si>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</si>
  <si>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</si>
  <si>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</si>
  <si>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</si>
  <si>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</si>
  <si>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</si>
  <si>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</si>
  <si>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</si>
  <si>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</si>
  <si>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</si>
  <si>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</si>
  <si>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</si>
  <si>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</si>
  <si>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</si>
  <si>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</si>
  <si>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</si>
  <si>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</si>
  <si>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</si>
  <si>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</si>
  <si>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</si>
  <si>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</si>
  <si>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</si>
  <si>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</si>
  <si>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</si>
  <si>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</si>
  <si>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</si>
  <si>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</si>
  <si>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</si>
  <si>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</si>
  <si>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</si>
  <si>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</si>
  <si>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</si>
  <si>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</si>
  <si>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</si>
  <si>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</si>
  <si>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</si>
  <si>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</si>
  <si>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</si>
  <si>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</si>
  <si>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</si>
  <si>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</si>
  <si>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</si>
  <si>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</si>
  <si>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</si>
  <si>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</si>
  <si>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</si>
  <si>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</si>
  <si>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</si>
  <si>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</si>
  <si>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</si>
  <si>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</si>
  <si>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</si>
  <si>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</si>
  <si>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</si>
  <si>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</si>
  <si>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</si>
  <si>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</si>
  <si>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</si>
  <si>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</si>
  <si>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</si>
  <si>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</si>
  <si>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</si>
  <si>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</si>
  <si>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</si>
  <si>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</si>
  <si>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</si>
  <si>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</si>
  <si>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</si>
  <si>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</si>
  <si>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</si>
  <si>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</si>
  <si>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</si>
  <si>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</si>
  <si>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</si>
  <si>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</si>
  <si>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</si>
  <si>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</si>
  <si>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</si>
  <si>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</si>
  <si>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</si>
  <si>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</si>
  <si>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</si>
  <si>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</si>
  <si>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</si>
  <si>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</si>
  <si>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</si>
  <si>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</si>
  <si>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</si>
  <si>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</si>
  <si>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</si>
  <si>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</si>
  <si>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</si>
  <si>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</si>
  <si>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</si>
  <si>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</si>
  <si>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</si>
  <si>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</si>
  <si>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</si>
  <si>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</si>
  <si>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</si>
  <si>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</si>
  <si>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</si>
  <si>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</si>
  <si>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</si>
  <si>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</si>
  <si>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</si>
  <si>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</si>
  <si>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</si>
  <si>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</si>
  <si>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</si>
  <si>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</si>
  <si>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</si>
  <si>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</si>
  <si>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</si>
  <si>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</si>
  <si>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</si>
  <si>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</si>
  <si>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</si>
  <si>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</si>
  <si>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</si>
  <si>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</si>
  <si>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</si>
  <si>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</si>
  <si>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</si>
  <si>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</si>
  <si>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</si>
  <si>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</si>
  <si>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</si>
  <si>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</si>
  <si>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</si>
  <si>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</si>
  <si>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</si>
  <si>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</si>
  <si>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</si>
  <si>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</si>
  <si>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</si>
  <si>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</si>
  <si>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</si>
  <si>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</si>
  <si>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</si>
  <si>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</si>
  <si>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</si>
  <si>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</si>
  <si>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</si>
  <si>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</si>
  <si>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</si>
  <si>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</si>
  <si>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</si>
  <si>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</si>
  <si>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</si>
  <si>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</si>
  <si>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</si>
  <si>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</si>
  <si>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</si>
  <si>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</si>
  <si>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</si>
  <si>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</si>
  <si>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</si>
  <si>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</si>
  <si>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</si>
  <si>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</si>
  <si>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</si>
  <si>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</si>
  <si>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</si>
  <si>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</si>
  <si>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</si>
  <si>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</si>
  <si>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</si>
  <si>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</si>
  <si>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</si>
  <si>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</si>
  <si>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</si>
  <si>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</si>
  <si>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</si>
  <si>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</si>
  <si>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</si>
  <si>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</si>
  <si>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</si>
  <si>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</si>
  <si>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</si>
  <si>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</si>
  <si>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</si>
  <si>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</si>
  <si>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</si>
  <si>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</si>
  <si>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</si>
  <si>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</si>
  <si>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</si>
  <si>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</si>
  <si>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</si>
  <si>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</si>
  <si>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</si>
  <si>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</si>
  <si>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</si>
  <si>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</si>
  <si>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</si>
  <si>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</si>
  <si>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</si>
  <si>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</si>
  <si>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</si>
  <si>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</si>
  <si>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</si>
  <si>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</si>
  <si>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</si>
  <si>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</si>
  <si>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</si>
  <si>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</si>
  <si>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</si>
  <si>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</si>
  <si>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</si>
  <si>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</si>
  <si>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</si>
  <si>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</si>
  <si>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</si>
  <si>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</si>
  <si>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</si>
  <si>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</si>
  <si>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</si>
  <si>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</si>
  <si>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</si>
  <si>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</si>
  <si>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</si>
  <si>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</si>
  <si>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</si>
  <si>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</si>
  <si>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</si>
  <si>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</si>
  <si>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</si>
  <si>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</si>
  <si>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</si>
  <si>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</si>
  <si>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</si>
  <si>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</si>
  <si>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</si>
  <si>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</si>
  <si>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</si>
  <si>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</si>
  <si>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</si>
  <si>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</si>
  <si>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</si>
  <si>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</si>
  <si>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</si>
  <si>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</si>
  <si>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</si>
  <si>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</si>
  <si>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</si>
  <si>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</si>
  <si>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</si>
  <si>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</si>
  <si>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</si>
  <si>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</si>
  <si>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</si>
  <si>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</si>
  <si>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</si>
  <si>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</si>
  <si>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</si>
  <si>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</si>
  <si>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</si>
  <si>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</si>
  <si>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</si>
  <si>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</si>
  <si>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</si>
  <si>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</si>
  <si>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</si>
  <si>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</si>
  <si>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</si>
  <si>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</si>
  <si>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</si>
  <si>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</si>
  <si>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</si>
  <si>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</si>
  <si>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</si>
  <si>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</si>
  <si>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</si>
  <si>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</si>
  <si>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</si>
  <si>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</si>
  <si>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</si>
  <si>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</si>
  <si>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</si>
  <si>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</si>
  <si>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</si>
  <si>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</si>
  <si>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</si>
  <si>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</si>
  <si>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</si>
  <si>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</si>
  <si>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</si>
  <si>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</si>
  <si>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</si>
  <si>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</si>
  <si>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</si>
  <si>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</si>
  <si>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</si>
  <si>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</si>
  <si>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</si>
  <si>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</si>
  <si>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</si>
  <si>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</si>
  <si>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</si>
  <si>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</si>
  <si>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</si>
  <si>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</si>
  <si>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</si>
  <si>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</si>
  <si>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</si>
  <si>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</si>
  <si>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</si>
  <si>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</si>
  <si>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</si>
  <si>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</si>
  <si>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</si>
  <si>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</si>
  <si>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</si>
  <si>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</si>
  <si>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</si>
  <si>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</si>
  <si>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</si>
  <si>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</si>
  <si>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</si>
  <si>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</si>
  <si>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</si>
  <si>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</si>
  <si>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</si>
  <si>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</si>
  <si>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</si>
  <si>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</si>
  <si>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</si>
  <si>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</si>
  <si>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</si>
  <si>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</si>
  <si>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</si>
  <si>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</si>
  <si>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</si>
  <si>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</si>
  <si>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</si>
  <si>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</si>
  <si>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</si>
  <si>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</si>
  <si>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</si>
  <si>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</si>
  <si>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</si>
  <si>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</si>
  <si>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</si>
  <si>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</si>
  <si>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</si>
  <si>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</si>
  <si>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</si>
  <si>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</si>
  <si>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</si>
  <si>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</si>
  <si>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</si>
  <si>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</si>
  <si>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</si>
  <si>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</si>
  <si>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</si>
  <si>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</si>
  <si>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</si>
  <si>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</si>
  <si>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</si>
  <si>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</si>
  <si>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</si>
  <si>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</si>
  <si>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</si>
  <si>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</si>
  <si>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</si>
  <si>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</si>
  <si>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</si>
  <si>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</si>
  <si>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</si>
  <si>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</si>
  <si>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</si>
  <si>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</si>
  <si>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</si>
  <si>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</si>
  <si>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</si>
  <si>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</si>
  <si>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</si>
  <si>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</si>
  <si>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</si>
  <si>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</si>
  <si>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</si>
  <si>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</si>
  <si>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</si>
  <si>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</si>
  <si>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</si>
  <si>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</si>
  <si>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</si>
  <si>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</si>
  <si>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</si>
  <si>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</si>
  <si>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</si>
  <si>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</si>
  <si>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</si>
  <si>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</si>
  <si>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</si>
  <si>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</si>
  <si>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</si>
  <si>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</si>
  <si>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</si>
  <si>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</si>
  <si>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</si>
  <si>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</si>
  <si>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</si>
  <si>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</si>
  <si>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</si>
  <si>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</si>
  <si>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</si>
  <si>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</si>
  <si>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</si>
  <si>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</si>
  <si>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</si>
  <si>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</si>
  <si>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</si>
  <si>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</si>
  <si>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</si>
  <si>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</si>
  <si>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</si>
  <si>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</si>
  <si>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</si>
  <si>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</si>
  <si>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</si>
  <si>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</si>
  <si>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</si>
  <si>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</si>
  <si>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</si>
  <si>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</si>
  <si>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</si>
  <si>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</si>
  <si>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</si>
  <si>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</si>
  <si>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</si>
  <si>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</si>
  <si>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</si>
  <si>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</si>
  <si>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</si>
  <si>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</si>
  <si>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</si>
  <si>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</si>
  <si>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</si>
  <si>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</si>
  <si>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</si>
  <si>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</si>
  <si>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</si>
  <si>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</si>
  <si>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</si>
  <si>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</si>
  <si>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</si>
  <si>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</si>
  <si>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</si>
  <si>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</si>
  <si>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</si>
  <si>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</si>
  <si>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</si>
  <si>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</si>
  <si>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</si>
  <si>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</si>
  <si>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</si>
  <si>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</si>
  <si>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</si>
  <si>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</si>
  <si>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</si>
  <si>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</si>
  <si>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</si>
  <si>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</si>
  <si>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</si>
  <si>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</si>
  <si>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</si>
  <si>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</si>
  <si>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</si>
  <si>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</si>
  <si>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</si>
  <si>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</si>
  <si>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</si>
  <si>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</si>
  <si>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</si>
  <si>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</si>
  <si>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</si>
  <si>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</si>
  <si>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</si>
  <si>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</si>
  <si>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</si>
  <si>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</si>
  <si>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</si>
  <si>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</si>
  <si>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</si>
  <si>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</si>
  <si>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</si>
  <si>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</si>
  <si>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</si>
  <si>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</si>
  <si>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</si>
  <si>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</si>
  <si>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</si>
  <si>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</si>
  <si>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</si>
  <si>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</si>
  <si>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</si>
  <si>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</si>
  <si>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</si>
  <si>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</si>
  <si>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</si>
  <si>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</si>
  <si>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</si>
  <si>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</si>
  <si>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</si>
  <si>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</si>
  <si>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</si>
  <si>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</si>
  <si>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</si>
  <si>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</si>
  <si>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</si>
  <si>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</si>
  <si>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</si>
  <si>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</si>
  <si>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</si>
  <si>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</si>
  <si>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</si>
  <si>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</si>
  <si>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</si>
  <si>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</si>
  <si>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</si>
  <si>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</si>
  <si>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</si>
  <si>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</si>
  <si>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</si>
  <si>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</si>
  <si>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</si>
  <si>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</si>
  <si>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</si>
  <si>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</si>
  <si>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</si>
  <si>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</si>
  <si>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</si>
  <si>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</si>
  <si>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</si>
  <si>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</si>
  <si>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</si>
  <si>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</si>
  <si>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</si>
  <si>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</si>
  <si>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</si>
  <si>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</si>
  <si>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</si>
  <si>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</si>
  <si>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</si>
  <si>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</si>
  <si>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</si>
  <si>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</si>
  <si>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</si>
  <si>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</si>
  <si>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</si>
  <si>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</si>
  <si>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</si>
  <si>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</si>
  <si>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</si>
  <si>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</si>
  <si>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</si>
  <si>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</si>
  <si>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</si>
  <si>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</si>
  <si>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</si>
  <si>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</si>
  <si>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</si>
  <si>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</si>
  <si>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</si>
  <si>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</si>
  <si>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</si>
  <si>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</si>
  <si>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</si>
  <si>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</si>
  <si>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</si>
  <si>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</si>
  <si>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</si>
  <si>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</si>
  <si>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</si>
  <si>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</si>
  <si>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</si>
  <si>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</si>
  <si>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</si>
  <si>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</si>
  <si>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</si>
  <si>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</si>
  <si>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</si>
  <si>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</si>
  <si>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</si>
  <si>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</si>
  <si>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</si>
  <si>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</si>
  <si>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</si>
  <si>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</si>
  <si>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</si>
  <si>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</si>
  <si>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</si>
  <si>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</si>
  <si>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</si>
  <si>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</si>
  <si>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</si>
  <si>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</si>
  <si>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</si>
  <si>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</si>
  <si>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</si>
  <si>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</si>
  <si>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</si>
  <si>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</si>
  <si>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</si>
  <si>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</si>
  <si>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</si>
  <si>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</si>
  <si>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</si>
  <si>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</si>
  <si>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</si>
  <si>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</si>
  <si>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</si>
  <si>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</si>
  <si>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</si>
  <si>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</si>
  <si>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</si>
  <si>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</si>
  <si>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</si>
  <si>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</si>
  <si>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</si>
  <si>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</si>
  <si>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</si>
  <si>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</si>
  <si>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</si>
  <si>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</si>
  <si>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</si>
  <si>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</si>
  <si>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</si>
  <si>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</si>
  <si>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</si>
  <si>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</si>
  <si>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</si>
  <si>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</si>
  <si>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</si>
  <si>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</si>
  <si>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</si>
  <si>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</si>
  <si>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</si>
  <si>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</si>
  <si>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</si>
  <si>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</si>
  <si>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</si>
  <si>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</si>
  <si>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</si>
  <si>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</si>
  <si>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</si>
  <si>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</si>
  <si>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</si>
  <si>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</si>
  <si>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</si>
  <si>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</si>
  <si>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</si>
  <si>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</si>
  <si>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</si>
  <si>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</si>
  <si>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</si>
  <si>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</si>
  <si>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</si>
  <si>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</si>
  <si>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</si>
  <si>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</si>
  <si>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</si>
  <si>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</si>
  <si>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</si>
  <si>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</si>
  <si>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</si>
  <si>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</si>
  <si>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</si>
  <si>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</si>
  <si>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</si>
  <si>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</si>
  <si>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</si>
  <si>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</si>
  <si>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</si>
  <si>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</si>
  <si>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</si>
  <si>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</si>
  <si>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</si>
  <si>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</si>
  <si>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</si>
  <si>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</si>
  <si>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</si>
  <si>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</si>
  <si>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</si>
  <si>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</si>
  <si>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</si>
  <si>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</si>
  <si>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</si>
  <si>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</si>
  <si>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</si>
  <si>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</si>
  <si>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</si>
  <si>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</si>
  <si>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</si>
  <si>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</si>
  <si>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</si>
  <si>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</si>
  <si>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</si>
  <si>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</si>
  <si>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</si>
  <si>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</si>
  <si>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</si>
  <si>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</si>
  <si>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</si>
  <si>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</si>
  <si>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</si>
  <si>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</si>
  <si>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</si>
  <si>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</si>
  <si>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</si>
  <si>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</si>
  <si>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</si>
  <si>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</si>
  <si>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</si>
  <si>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</si>
  <si>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</si>
  <si>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</si>
  <si>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</si>
  <si>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</si>
  <si>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</si>
  <si>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</si>
  <si>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</si>
  <si>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</si>
  <si>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</si>
  <si>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</si>
  <si>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</si>
  <si>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</si>
  <si>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</si>
  <si>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</si>
  <si>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</si>
  <si>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</si>
  <si>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</si>
  <si>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</si>
  <si>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</si>
  <si>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</si>
  <si>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</si>
  <si>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</si>
  <si>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</si>
  <si>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</si>
  <si>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</si>
  <si>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</si>
  <si>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</si>
  <si>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</si>
  <si>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</si>
  <si>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</si>
  <si>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</si>
  <si>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</si>
  <si>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</si>
  <si>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</si>
  <si>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</si>
  <si>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</si>
  <si>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</si>
  <si>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</si>
  <si>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</si>
  <si>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</si>
  <si>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</si>
  <si>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</si>
  <si>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</si>
  <si>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</si>
  <si>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</si>
  <si>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</si>
  <si>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</si>
  <si>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</si>
  <si>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</si>
  <si>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</si>
  <si>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</si>
  <si>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</si>
  <si>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</si>
  <si>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</si>
  <si>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</si>
  <si>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</si>
  <si>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</si>
  <si>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</si>
  <si>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</si>
  <si>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</si>
  <si>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</si>
  <si>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</si>
  <si>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</si>
  <si>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</si>
  <si>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</si>
  <si>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</si>
  <si>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</si>
  <si>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</si>
  <si>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</si>
  <si>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</si>
  <si>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</si>
  <si>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</si>
  <si>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</si>
  <si>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</si>
  <si>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</si>
  <si>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</si>
  <si>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</si>
  <si>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</si>
  <si>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</si>
  <si>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</si>
  <si>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</si>
  <si>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</si>
  <si>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</si>
  <si>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</si>
  <si>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</si>
  <si>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</si>
  <si>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</si>
  <si>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</si>
  <si>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</si>
  <si>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</si>
  <si>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</si>
  <si>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</si>
  <si>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</si>
  <si>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</si>
  <si>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</si>
  <si>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</si>
  <si>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</si>
  <si>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</si>
  <si>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</si>
  <si>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</si>
  <si>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</si>
  <si>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</si>
  <si>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</si>
  <si>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</si>
  <si>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</si>
  <si>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</si>
  <si>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</si>
  <si>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</si>
  <si>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</si>
  <si>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</si>
  <si>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</si>
  <si>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</si>
  <si>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</si>
  <si>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</si>
  <si>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</si>
  <si>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</si>
  <si>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</si>
  <si>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</si>
  <si>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</si>
  <si>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</si>
  <si>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</si>
  <si>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</si>
  <si>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</si>
  <si>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</si>
  <si>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</si>
  <si>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</si>
  <si>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</si>
  <si>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</si>
  <si>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</si>
  <si>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</si>
  <si>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</si>
  <si>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</si>
  <si>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</si>
  <si>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</si>
  <si>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</si>
  <si>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</si>
  <si>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</si>
  <si>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</si>
  <si>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</si>
  <si>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</si>
  <si>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</si>
  <si>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</si>
  <si>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</si>
  <si>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</si>
  <si>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</si>
  <si>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</si>
  <si>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</si>
  <si>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</si>
  <si>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</si>
  <si>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</si>
  <si>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</si>
  <si>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</si>
  <si>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</si>
  <si>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</si>
  <si>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</si>
  <si>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</si>
  <si>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</si>
  <si>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</si>
  <si>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</si>
  <si>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</si>
  <si>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</si>
  <si>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</si>
  <si>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</si>
  <si>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</si>
  <si>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</si>
  <si>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</si>
  <si>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</si>
  <si>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</si>
  <si>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</si>
  <si>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</si>
  <si>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</si>
  <si>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</si>
  <si>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</si>
  <si>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</si>
  <si>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</si>
  <si>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</si>
  <si>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</si>
  <si>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</si>
  <si>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</si>
  <si>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</si>
  <si>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</si>
  <si>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</si>
  <si>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</si>
  <si>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</si>
  <si>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</si>
  <si>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</si>
  <si>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</si>
  <si>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</si>
  <si>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</si>
  <si>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</si>
  <si>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</si>
  <si>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</si>
  <si>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</si>
  <si>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</si>
  <si>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</si>
  <si>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</si>
  <si>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</si>
  <si>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</si>
  <si>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</si>
  <si>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</si>
  <si>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</si>
  <si>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</si>
  <si>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</si>
  <si>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</si>
  <si>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</si>
  <si>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</si>
  <si>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</si>
  <si>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</si>
  <si>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</si>
  <si>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</si>
  <si>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</si>
  <si>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</si>
  <si>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</si>
  <si>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</si>
  <si>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</si>
  <si>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</si>
  <si>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</si>
  <si>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</si>
  <si>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</si>
  <si>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</si>
  <si>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</si>
  <si>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</si>
  <si>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</si>
  <si>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</si>
  <si>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</si>
  <si>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</si>
  <si>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</si>
  <si>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</si>
  <si>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</si>
  <si>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</si>
  <si>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</si>
  <si>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</si>
  <si>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</si>
  <si>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</si>
  <si>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</si>
  <si>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</si>
  <si>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</si>
  <si>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</si>
  <si>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</si>
  <si>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</si>
  <si>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</si>
  <si>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</si>
  <si>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</si>
  <si>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</si>
  <si>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</si>
  <si>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</si>
  <si>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</si>
  <si>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</si>
  <si>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</si>
  <si>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</si>
  <si>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</si>
  <si>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</si>
  <si>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</si>
  <si>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</si>
  <si>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</si>
  <si>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</si>
  <si>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</si>
  <si>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</si>
  <si>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</si>
  <si>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</si>
  <si>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</si>
  <si>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</si>
  <si>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</si>
  <si>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</si>
  <si>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</si>
  <si>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</si>
  <si>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</si>
  <si>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</si>
  <si>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</si>
  <si>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</si>
  <si>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</si>
  <si>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</si>
  <si>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</si>
  <si>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</si>
  <si>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</si>
  <si>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</si>
  <si>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</si>
  <si>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</si>
  <si>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</si>
  <si>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</si>
  <si>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</si>
  <si>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</si>
  <si>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</si>
  <si>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</si>
  <si>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</si>
  <si>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</si>
  <si>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</si>
  <si>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</si>
  <si>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</si>
  <si>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</si>
  <si>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</si>
  <si>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</si>
  <si>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</si>
  <si>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</si>
  <si>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</si>
  <si>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</si>
  <si>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</si>
  <si>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</si>
  <si>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</si>
  <si>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</si>
  <si>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</si>
  <si>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</si>
  <si>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</si>
  <si>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</si>
  <si>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</si>
  <si>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</si>
  <si>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</si>
  <si>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</si>
  <si>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</si>
  <si>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</si>
  <si>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</si>
  <si>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</si>
  <si>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</si>
  <si>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</si>
  <si>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</si>
  <si>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</si>
  <si>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</si>
  <si>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</si>
  <si>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</si>
  <si>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</si>
  <si>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</si>
  <si>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</si>
  <si>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</si>
  <si>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</si>
  <si>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</si>
  <si>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</si>
  <si>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</si>
  <si>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</si>
  <si>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</si>
  <si>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</si>
  <si>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</si>
  <si>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</si>
  <si>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</si>
  <si>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</si>
  <si>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</si>
  <si>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</si>
  <si>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</si>
  <si>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</si>
  <si>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</si>
  <si>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</si>
  <si>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</si>
  <si>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</si>
  <si>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</si>
  <si>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</si>
  <si>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</si>
  <si>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</si>
  <si>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</si>
  <si>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</si>
  <si>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</si>
  <si>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</si>
  <si>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</si>
  <si>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</si>
  <si>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</si>
  <si>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</si>
  <si>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</si>
  <si>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</si>
  <si>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</si>
  <si>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</si>
  <si>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</si>
  <si>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</si>
  <si>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</si>
  <si>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</si>
  <si>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</si>
  <si>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</si>
  <si>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</si>
  <si>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</si>
  <si>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</si>
  <si>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</si>
  <si>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</si>
  <si>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</si>
  <si>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</si>
  <si>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</si>
  <si>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</si>
  <si>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</si>
  <si>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</si>
  <si>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</si>
  <si>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</si>
  <si>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</si>
  <si>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</si>
  <si>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</si>
  <si>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</si>
  <si>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</si>
  <si>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</si>
  <si>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</si>
  <si>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</si>
  <si>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</si>
  <si>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</si>
  <si>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</si>
  <si>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</si>
  <si>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</si>
  <si>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</si>
  <si>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</si>
  <si>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</si>
  <si>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</si>
  <si>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</si>
  <si>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</si>
  <si>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</si>
  <si>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</si>
  <si>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</si>
  <si>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</si>
  <si>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</si>
  <si>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</si>
  <si>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</si>
  <si>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</si>
  <si>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</si>
  <si>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</si>
  <si>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</si>
  <si>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</si>
  <si>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</si>
  <si>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</si>
  <si>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</si>
  <si>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</si>
  <si>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</si>
  <si>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</si>
  <si>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</si>
  <si>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</si>
  <si>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</si>
  <si>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</si>
  <si>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</si>
  <si>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</si>
  <si>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</si>
  <si>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</si>
  <si>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</si>
  <si>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</si>
  <si>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</si>
  <si>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</si>
  <si>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</si>
  <si>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</si>
  <si>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</si>
  <si>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</si>
  <si>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</si>
  <si>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</si>
  <si>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</si>
  <si>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</si>
  <si>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</si>
  <si>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</si>
  <si>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</si>
  <si>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</si>
  <si>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</si>
  <si>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</si>
  <si>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</si>
  <si>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</si>
  <si>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</si>
  <si>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</si>
  <si>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</si>
  <si>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</si>
  <si>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</si>
  <si>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</si>
  <si>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</si>
  <si>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</si>
  <si>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</si>
  <si>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</si>
  <si>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</si>
  <si>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</si>
  <si>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</si>
  <si>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</si>
  <si>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</si>
  <si>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</si>
  <si>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</si>
  <si>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</si>
  <si>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</si>
  <si>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</si>
  <si>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</si>
  <si>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</si>
  <si>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</si>
  <si>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</si>
  <si>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</si>
  <si>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</si>
  <si>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</si>
  <si>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</si>
  <si>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</si>
  <si>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</si>
  <si>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</si>
  <si>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</si>
  <si>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</si>
  <si>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</si>
  <si>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</si>
  <si>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</si>
  <si>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</si>
  <si>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</si>
  <si>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</si>
  <si>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</si>
  <si>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</si>
  <si>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</si>
  <si>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</si>
  <si>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</si>
  <si>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</si>
  <si>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</si>
  <si>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</si>
  <si>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</si>
  <si>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</si>
  <si>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</si>
  <si>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</si>
  <si>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</si>
  <si>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</si>
  <si>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</si>
  <si>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</si>
  <si>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</si>
  <si>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</si>
  <si>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</si>
  <si>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</si>
  <si>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</si>
  <si>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</si>
  <si>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</si>
  <si>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</si>
  <si>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</si>
  <si>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</si>
  <si>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</si>
  <si>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</si>
  <si>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</si>
  <si>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</si>
  <si>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</si>
  <si>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</si>
  <si>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</si>
  <si>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</si>
  <si>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</si>
  <si>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</si>
  <si>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</si>
  <si>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</si>
  <si>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</si>
  <si>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</si>
  <si>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</si>
  <si>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</si>
  <si>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</si>
  <si>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</si>
  <si>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</si>
  <si>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</si>
  <si>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</si>
  <si>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</si>
  <si>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</si>
  <si>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</si>
  <si>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</si>
  <si>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</si>
  <si>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</si>
  <si>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</si>
  <si>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</si>
  <si>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</si>
  <si>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</si>
  <si>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</si>
  <si>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</si>
  <si>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</si>
  <si>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</si>
  <si>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</si>
  <si>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</si>
  <si>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</si>
  <si>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</si>
  <si>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</si>
  <si>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</si>
  <si>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</si>
  <si>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</si>
  <si>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</si>
  <si>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</si>
  <si>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</si>
  <si>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</si>
  <si>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</si>
  <si>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</si>
  <si>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</si>
  <si>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</si>
  <si>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</si>
  <si>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</si>
  <si>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</si>
  <si>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</si>
  <si>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</si>
  <si>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</si>
  <si>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</si>
  <si>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</si>
  <si>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</si>
  <si>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</si>
  <si>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</si>
  <si>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</si>
  <si>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</si>
  <si>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</si>
  <si>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</si>
  <si>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</si>
  <si>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</si>
  <si>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</si>
  <si>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</si>
  <si>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</si>
  <si>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</si>
  <si>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</si>
  <si>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</si>
  <si>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</si>
  <si>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</si>
  <si>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</si>
  <si>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</si>
  <si>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</si>
  <si>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</si>
  <si>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</si>
  <si>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</si>
  <si>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</si>
  <si>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</si>
  <si>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</si>
  <si>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</si>
  <si>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</si>
  <si>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</si>
  <si>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</si>
  <si>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</si>
  <si>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</si>
  <si>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</si>
  <si>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</si>
  <si>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</si>
  <si>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</si>
  <si>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</si>
  <si>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</si>
  <si>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</si>
  <si>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</si>
  <si>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</si>
  <si>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</si>
  <si>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</si>
  <si>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</si>
  <si>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</si>
  <si>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</si>
  <si>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</si>
  <si>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</si>
  <si>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</si>
  <si>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</si>
  <si>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</si>
  <si>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</si>
  <si>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</si>
  <si>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</si>
  <si>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</si>
  <si>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</si>
  <si>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</si>
  <si>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</si>
  <si>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</si>
  <si>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</si>
  <si>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</si>
  <si>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</si>
  <si>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</si>
  <si>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</si>
  <si>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</si>
  <si>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</si>
  <si>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</si>
  <si>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</si>
  <si>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</si>
  <si>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</si>
  <si>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</si>
  <si>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</si>
  <si>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</si>
  <si>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</si>
  <si>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</si>
  <si>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</si>
  <si>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</si>
  <si>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</si>
  <si>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</si>
  <si>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</si>
  <si>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</si>
  <si>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</si>
  <si>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</si>
  <si>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</si>
  <si>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</si>
  <si>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</si>
  <si>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</si>
  <si>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</si>
  <si>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</si>
  <si>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</si>
  <si>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</si>
  <si>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</si>
  <si>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</si>
  <si>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</si>
  <si>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</si>
  <si>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</si>
  <si>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</si>
  <si>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</si>
  <si>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</si>
  <si>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</si>
  <si>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</si>
  <si>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</si>
  <si>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</si>
  <si>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</si>
  <si>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</si>
  <si>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</si>
  <si>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</si>
  <si>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</si>
  <si>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</si>
  <si>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</si>
  <si>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</si>
  <si>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</si>
  <si>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</si>
  <si>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</si>
  <si>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</si>
  <si>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</si>
  <si>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</si>
  <si>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</si>
  <si>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</si>
  <si>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</si>
  <si>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</si>
  <si>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</si>
  <si>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</si>
  <si>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</si>
  <si>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</si>
  <si>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</si>
  <si>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</si>
  <si>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</si>
  <si>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</si>
  <si>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</si>
  <si>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</si>
  <si>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</si>
  <si>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</si>
  <si>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</si>
  <si>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</si>
  <si>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</si>
  <si>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</si>
  <si>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</si>
  <si>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</si>
  <si>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</si>
  <si>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</si>
  <si>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</si>
  <si>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</si>
  <si>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</si>
  <si>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</si>
  <si>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</si>
  <si>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</si>
  <si>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</si>
  <si>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</si>
  <si>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</si>
  <si>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</si>
  <si>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</si>
  <si>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</si>
  <si>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</si>
  <si>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</si>
  <si>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</si>
  <si>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</si>
  <si>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</si>
  <si>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</si>
  <si>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</si>
  <si>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</si>
  <si>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</si>
  <si>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</si>
  <si>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</si>
  <si>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</si>
  <si>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</si>
  <si>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</si>
  <si>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</si>
  <si>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</si>
  <si>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</si>
  <si>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</si>
  <si>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</si>
  <si>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</si>
  <si>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</si>
  <si>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</si>
  <si>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</si>
  <si>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</si>
  <si>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</si>
  <si>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</si>
  <si>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</si>
  <si>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</si>
  <si>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</si>
  <si>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</si>
  <si>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</si>
  <si>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</si>
  <si>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</si>
  <si>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</si>
  <si>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</si>
  <si>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</si>
  <si>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</si>
  <si>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</si>
  <si>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</si>
  <si>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</si>
  <si>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</si>
  <si>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</si>
  <si>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</si>
  <si>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</si>
  <si>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</si>
  <si>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</si>
  <si>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</si>
  <si>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</si>
  <si>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</si>
  <si>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</si>
  <si>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</si>
  <si>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</si>
  <si>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</si>
  <si>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</si>
  <si>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</si>
  <si>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</si>
  <si>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</si>
  <si>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</si>
  <si>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</si>
  <si>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</si>
  <si>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</si>
  <si>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</si>
  <si>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</si>
  <si>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</si>
  <si>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</si>
  <si>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</si>
  <si>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</si>
  <si>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</si>
  <si>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</si>
  <si>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</si>
  <si>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</si>
  <si>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</si>
  <si>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</si>
  <si>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</si>
  <si>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</si>
  <si>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</si>
  <si>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</si>
  <si>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</si>
  <si>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</si>
  <si>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</si>
  <si>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</si>
  <si>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</si>
  <si>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</si>
  <si>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</si>
  <si>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</si>
  <si>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</si>
  <si>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</si>
  <si>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</si>
  <si>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</si>
  <si>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</si>
  <si>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</si>
  <si>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</si>
  <si>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</si>
  <si>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</si>
  <si>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</si>
  <si>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</si>
  <si>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</si>
  <si>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</si>
  <si>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</si>
  <si>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</si>
  <si>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</si>
  <si>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</si>
  <si>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</si>
  <si>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</si>
  <si>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</si>
  <si>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</si>
  <si>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</si>
  <si>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</si>
  <si>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</si>
  <si>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</si>
  <si>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</si>
  <si>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</si>
  <si>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</si>
  <si>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</si>
  <si>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</si>
  <si>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</si>
  <si>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</si>
  <si>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</si>
  <si>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</si>
  <si>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</si>
  <si>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</si>
  <si>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</si>
  <si>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</si>
  <si>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</si>
  <si>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</si>
  <si>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</si>
  <si>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</si>
  <si>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</si>
  <si>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</si>
  <si>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</si>
  <si>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</si>
  <si>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</si>
  <si>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</si>
  <si>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</si>
  <si>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</si>
  <si>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</si>
  <si>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</si>
  <si>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</si>
  <si>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</si>
  <si>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</si>
  <si>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</si>
  <si>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</si>
  <si>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</si>
  <si>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</si>
  <si>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</si>
  <si>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</si>
  <si>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</si>
  <si>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</si>
  <si>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</si>
  <si>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</si>
  <si>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</si>
  <si>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</si>
  <si>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</si>
  <si>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</si>
  <si>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</si>
  <si>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</si>
  <si>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</si>
  <si>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</si>
  <si>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</si>
  <si>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</si>
  <si>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</si>
  <si>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</si>
  <si>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</si>
  <si>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</si>
  <si>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</si>
  <si>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</si>
  <si>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</si>
  <si>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</si>
  <si>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</si>
  <si>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</si>
  <si>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</si>
  <si>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</si>
  <si>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</si>
  <si>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</si>
  <si>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</si>
  <si>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</si>
  <si>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</si>
  <si>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</si>
  <si>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</si>
  <si>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</si>
  <si>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</si>
  <si>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</si>
  <si>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</si>
  <si>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</si>
  <si>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</si>
  <si>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</si>
  <si>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</si>
  <si>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</si>
  <si>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</si>
  <si>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</si>
  <si>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</si>
  <si>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</si>
  <si>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</si>
  <si>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</si>
  <si>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</si>
  <si>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</si>
  <si>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</si>
  <si>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</si>
  <si>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</si>
  <si>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</si>
  <si>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</si>
  <si>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</si>
  <si>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</si>
  <si>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</si>
  <si>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</si>
  <si>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</si>
  <si>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</si>
  <si>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</si>
  <si>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</si>
  <si>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</si>
  <si>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</si>
  <si>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</si>
  <si>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</si>
  <si>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</si>
  <si>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</si>
  <si>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</si>
  <si>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</si>
  <si>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</si>
  <si>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</si>
  <si>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</si>
  <si>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</si>
  <si>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</si>
  <si>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</si>
  <si>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</si>
  <si>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</si>
  <si>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</si>
  <si>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</si>
  <si>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</si>
  <si>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</si>
  <si>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</si>
  <si>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</si>
  <si>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</si>
  <si>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</si>
  <si>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</si>
  <si>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</si>
  <si>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</si>
  <si>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</si>
  <si>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</si>
  <si>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</si>
  <si>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</si>
  <si>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</si>
  <si>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</si>
  <si>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</si>
  <si>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</si>
  <si>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</si>
  <si>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</si>
  <si>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</si>
  <si>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</si>
  <si>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</si>
  <si>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</si>
  <si>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</si>
  <si>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</si>
  <si>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</si>
  <si>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</si>
  <si>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</si>
  <si>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</si>
  <si>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</si>
  <si>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</si>
  <si>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</si>
  <si>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</si>
  <si>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</si>
  <si>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</si>
  <si>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</si>
  <si>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</si>
  <si>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</si>
  <si>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</si>
  <si>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</si>
  <si>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</si>
  <si>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</si>
  <si>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</si>
  <si>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</si>
  <si>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</si>
  <si>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</si>
  <si>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</si>
  <si>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</si>
  <si>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</si>
  <si>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</si>
  <si>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</si>
  <si>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</si>
  <si>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</si>
  <si>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</si>
  <si>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</si>
  <si>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</si>
  <si>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</si>
  <si>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</si>
  <si>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</si>
  <si>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</si>
  <si>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</si>
  <si>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</si>
  <si>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</si>
  <si>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</si>
  <si>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</si>
  <si>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</si>
  <si>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</si>
  <si>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</si>
  <si>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</si>
  <si>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</si>
  <si>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</si>
  <si>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</si>
  <si>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</si>
  <si>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</si>
  <si>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</si>
  <si>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</si>
  <si>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</si>
  <si>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</si>
  <si>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</si>
  <si>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</si>
  <si>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</si>
  <si>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</si>
  <si>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</si>
  <si>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</si>
  <si>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</si>
  <si>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</si>
  <si>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</si>
  <si>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</si>
  <si>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</si>
  <si>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</si>
  <si>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</si>
  <si>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</si>
  <si>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</si>
  <si>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</si>
  <si>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</si>
  <si>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</si>
  <si>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</si>
  <si>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</si>
  <si>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</si>
  <si>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</si>
  <si>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</si>
  <si>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</si>
  <si>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</si>
  <si>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</si>
  <si>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</si>
  <si>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</si>
  <si>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</si>
  <si>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</si>
  <si>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</si>
  <si>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</si>
  <si>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</si>
  <si>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</si>
  <si>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</si>
  <si>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</si>
  <si>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</si>
  <si>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</si>
  <si>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</si>
  <si>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</si>
  <si>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</si>
  <si>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</si>
  <si>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</si>
  <si>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</si>
  <si>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</si>
  <si>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</si>
  <si>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</si>
  <si>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</si>
  <si>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</si>
  <si>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</si>
  <si>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</si>
  <si>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</si>
  <si>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</si>
  <si>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</si>
  <si>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</si>
  <si>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</si>
  <si>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</si>
  <si>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</si>
  <si>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</si>
  <si>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</si>
  <si>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</si>
  <si>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</si>
  <si>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</si>
  <si>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</si>
  <si>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</si>
  <si>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</si>
  <si>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</si>
  <si>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</si>
  <si>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</si>
  <si>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</si>
  <si>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</si>
  <si>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</si>
  <si>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</si>
  <si>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</si>
  <si>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</si>
  <si>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</si>
  <si>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</si>
  <si>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</si>
  <si>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</si>
  <si>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</si>
  <si>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</si>
  <si>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</si>
  <si>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</si>
  <si>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</si>
  <si>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</si>
  <si>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</si>
  <si>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</si>
  <si>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</si>
  <si>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</si>
  <si>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</si>
  <si>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</si>
  <si>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</si>
  <si>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</si>
  <si>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</si>
  <si>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</si>
  <si>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</si>
  <si>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</si>
  <si>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</si>
  <si>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</si>
  <si>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</si>
  <si>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</si>
  <si>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</si>
  <si>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</si>
  <si>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</si>
  <si>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</si>
  <si>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</si>
  <si>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</si>
  <si>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</si>
  <si>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</si>
  <si>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</si>
  <si>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</si>
  <si>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</si>
  <si>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</si>
  <si>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</si>
  <si>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</si>
  <si>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</si>
  <si>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</si>
  <si>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</si>
  <si>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</si>
  <si>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</si>
  <si>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</si>
  <si>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</si>
  <si>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</si>
  <si>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</si>
  <si>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</si>
  <si>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</si>
  <si>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</si>
  <si>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</si>
  <si>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</si>
  <si>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</si>
  <si>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</si>
  <si>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</si>
  <si>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</si>
  <si>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</si>
  <si>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</si>
  <si>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</si>
  <si>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</si>
  <si>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</si>
  <si>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</si>
  <si>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</si>
  <si>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</si>
  <si>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</si>
  <si>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</si>
  <si>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</si>
  <si>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</si>
  <si>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</si>
  <si>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</si>
  <si>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</si>
  <si>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</si>
  <si>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</si>
  <si>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</si>
  <si>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</si>
  <si>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</si>
  <si>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</si>
  <si>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</si>
  <si>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</si>
  <si>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</si>
  <si>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</si>
  <si>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</si>
  <si>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</si>
  <si>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</si>
  <si>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</si>
  <si>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</si>
  <si>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</si>
  <si>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</si>
  <si>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</si>
  <si>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</si>
  <si>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</si>
  <si>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</si>
  <si>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</si>
  <si>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</si>
  <si>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</si>
  <si>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</si>
  <si>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</si>
  <si>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</si>
  <si>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</si>
  <si>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</si>
  <si>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</si>
  <si>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</si>
  <si>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</si>
  <si>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</si>
  <si>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</si>
  <si>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</si>
  <si>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</si>
  <si>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</si>
  <si>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</si>
  <si>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</si>
  <si>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</si>
  <si>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</si>
  <si>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</si>
  <si>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</si>
  <si>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</si>
  <si>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</si>
  <si>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</si>
  <si>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</si>
  <si>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</si>
  <si>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</si>
  <si>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</si>
  <si>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</si>
  <si>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</si>
  <si>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</si>
  <si>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</si>
  <si>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</si>
  <si>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</si>
  <si>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</si>
  <si>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</si>
  <si>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</si>
  <si>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</si>
  <si>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</si>
  <si>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</si>
  <si>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</si>
  <si>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</si>
  <si>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</si>
  <si>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</si>
  <si>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</si>
  <si>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</si>
  <si>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</si>
  <si>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</si>
  <si>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</si>
  <si>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</si>
  <si>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</si>
  <si>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</si>
  <si>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</si>
  <si>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</si>
  <si>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</si>
  <si>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</si>
  <si>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</si>
  <si>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</si>
  <si>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</si>
  <si>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</si>
  <si>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</si>
  <si>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</si>
  <si>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</si>
  <si>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</si>
  <si>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</si>
  <si>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</si>
  <si>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</si>
  <si>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</si>
  <si>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</si>
  <si>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</si>
  <si>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</si>
  <si>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</si>
  <si>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</si>
  <si>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</si>
  <si>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</si>
  <si>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</si>
  <si>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</si>
  <si>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</si>
  <si>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</si>
  <si>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</si>
  <si>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</si>
  <si>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</si>
  <si>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</si>
  <si>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</si>
  <si>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</si>
  <si>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</si>
  <si>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</si>
  <si>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</si>
  <si>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</si>
  <si>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</si>
  <si>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</si>
  <si>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</si>
  <si>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</si>
  <si>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</si>
  <si>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</si>
  <si>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</si>
  <si>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</si>
  <si>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</si>
  <si>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</si>
  <si>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</si>
  <si>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</si>
  <si>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</si>
  <si>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</si>
  <si>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</si>
  <si>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</si>
  <si>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</si>
  <si>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</si>
  <si>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</si>
  <si>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</si>
  <si>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</si>
  <si>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</si>
  <si>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</si>
  <si>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</si>
  <si>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</si>
  <si>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</si>
  <si>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</si>
  <si>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</si>
  <si>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</si>
  <si>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</si>
  <si>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</si>
  <si>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</si>
  <si>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</si>
  <si>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</si>
  <si>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</si>
  <si>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</si>
  <si>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</si>
  <si>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</si>
  <si>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</si>
  <si>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</si>
  <si>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</si>
  <si>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</si>
  <si>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</si>
  <si>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</si>
  <si>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</si>
  <si>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</si>
  <si>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</si>
  <si>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</si>
  <si>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</si>
  <si>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</si>
  <si>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</si>
  <si>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</si>
  <si>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</si>
  <si>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</si>
  <si>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</si>
  <si>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</si>
  <si>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</si>
  <si>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</si>
  <si>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</si>
  <si>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</si>
  <si>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</si>
  <si>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</si>
  <si>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</si>
  <si>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</si>
  <si>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</si>
  <si>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</si>
  <si>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</si>
  <si>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</si>
  <si>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</si>
  <si>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</si>
  <si>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</si>
  <si>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</si>
  <si>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</si>
  <si>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</si>
  <si>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</si>
  <si>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</si>
  <si>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</si>
  <si>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</si>
  <si>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</si>
  <si>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</si>
  <si>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</si>
  <si>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</si>
  <si>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</si>
  <si>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</si>
  <si>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</si>
  <si>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</si>
  <si>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</si>
  <si>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</si>
  <si>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</si>
  <si>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</si>
  <si>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</si>
  <si>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</si>
  <si>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</si>
  <si>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</si>
  <si>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</si>
  <si>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</si>
  <si>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</si>
  <si>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</si>
  <si>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</si>
  <si>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</si>
  <si>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</si>
  <si>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</si>
  <si>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</si>
  <si>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</si>
  <si>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</si>
  <si>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</si>
  <si>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</si>
  <si>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</si>
  <si>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</si>
  <si>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</si>
  <si>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</si>
  <si>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</si>
  <si>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</si>
  <si>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</si>
  <si>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</si>
  <si>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</si>
  <si>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</si>
  <si>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</si>
  <si>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</si>
  <si>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</si>
  <si>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</si>
  <si>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</si>
  <si>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</si>
  <si>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</si>
  <si>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</si>
  <si>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</si>
  <si>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</si>
  <si>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</si>
  <si>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</si>
  <si>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</si>
  <si>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</si>
  <si>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</si>
  <si>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</si>
  <si>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</si>
  <si>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</si>
  <si>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</si>
  <si>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</si>
  <si>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</si>
  <si>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</si>
  <si>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</si>
  <si>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</si>
  <si>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</si>
  <si>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</si>
  <si>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</si>
  <si>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</si>
  <si>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</si>
  <si>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</si>
  <si>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</si>
  <si>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</si>
  <si>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</si>
  <si>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</si>
  <si>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</si>
  <si>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</si>
  <si>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</si>
  <si>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</si>
  <si>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</si>
  <si>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</si>
  <si>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</si>
  <si>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</si>
  <si>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</si>
  <si>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</si>
  <si>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</si>
  <si>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</si>
  <si>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</si>
  <si>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</si>
  <si>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</si>
  <si>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</si>
  <si>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</si>
  <si>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</si>
  <si>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</si>
  <si>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</si>
  <si>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</si>
  <si>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</si>
  <si>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</si>
  <si>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</si>
  <si>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</si>
  <si>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</si>
  <si>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</si>
  <si>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</si>
  <si>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</si>
  <si>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</si>
  <si>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</si>
  <si>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</si>
  <si>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</si>
  <si>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</si>
  <si>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</si>
  <si>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</si>
  <si>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</si>
  <si>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</si>
  <si>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</si>
  <si>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</si>
  <si>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</si>
  <si>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</si>
  <si>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</si>
  <si>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</si>
  <si>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</si>
  <si>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</si>
  <si>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</si>
  <si>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</si>
  <si>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</si>
  <si>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</si>
  <si>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</si>
  <si>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</si>
  <si>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</si>
  <si>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</si>
  <si>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</si>
  <si>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</si>
  <si>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</si>
  <si>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</si>
  <si>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</si>
  <si>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</si>
  <si>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</si>
  <si>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</si>
  <si>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</si>
  <si>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</si>
  <si>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</si>
  <si>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</si>
  <si>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</si>
  <si>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</si>
  <si>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</si>
  <si>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</si>
  <si>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</si>
  <si>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</si>
  <si>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</si>
  <si>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</si>
  <si>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</si>
  <si>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</si>
  <si>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</si>
  <si>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</si>
  <si>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</si>
  <si>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</si>
  <si>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</si>
  <si>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</si>
  <si>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</si>
  <si>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</si>
  <si>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</si>
  <si>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</si>
  <si>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</si>
  <si>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</si>
  <si>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</si>
  <si>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</si>
  <si>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</si>
  <si>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</si>
  <si>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</si>
  <si>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</si>
  <si>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</si>
  <si>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</si>
  <si>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</si>
  <si>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</si>
  <si>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</si>
  <si>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</si>
  <si>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</si>
  <si>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</si>
  <si>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</si>
  <si>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</si>
  <si>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</si>
  <si>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</si>
  <si>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</si>
  <si>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</si>
  <si>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</si>
  <si>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</si>
  <si>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</si>
  <si>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</si>
  <si>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</si>
  <si>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</si>
  <si>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</si>
  <si>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</si>
  <si>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</si>
  <si>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</si>
  <si>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</si>
  <si>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</si>
  <si>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</si>
  <si>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</si>
  <si>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</si>
  <si>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</si>
  <si>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</si>
  <si>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</si>
  <si>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</si>
  <si>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</si>
  <si>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</si>
  <si>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</si>
  <si>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</si>
  <si>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</si>
  <si>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</si>
  <si>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</si>
  <si>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</si>
  <si>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</si>
  <si>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</si>
  <si>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</si>
  <si>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</si>
  <si>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</si>
  <si>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</si>
  <si>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</si>
  <si>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</si>
  <si>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</si>
  <si>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</si>
  <si>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</si>
  <si>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</si>
  <si>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</si>
  <si>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</si>
  <si>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</si>
  <si>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</si>
  <si>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</si>
  <si>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</si>
  <si>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</si>
  <si>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</si>
  <si>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</si>
  <si>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</si>
  <si>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</si>
  <si>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</si>
  <si>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</si>
  <si>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</si>
  <si>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</si>
  <si>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</si>
  <si>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</si>
  <si>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</si>
  <si>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</si>
  <si>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</si>
  <si>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</si>
  <si>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</si>
  <si>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</si>
  <si>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</si>
  <si>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</si>
  <si>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</si>
  <si>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</si>
  <si>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</si>
  <si>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</si>
  <si>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</si>
  <si>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</si>
  <si>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</si>
  <si>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</si>
  <si>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</si>
  <si>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</si>
  <si>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</si>
  <si>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</si>
  <si>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</si>
  <si>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</si>
  <si>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</si>
  <si>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</si>
  <si>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</si>
  <si>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</si>
  <si>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</si>
  <si>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</si>
  <si>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</si>
  <si>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</si>
  <si>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</si>
  <si>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</si>
  <si>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</si>
  <si>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</si>
  <si>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</si>
  <si>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</si>
  <si>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</si>
  <si>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</si>
  <si>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</si>
  <si>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</si>
  <si>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</si>
  <si>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</si>
  <si>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</si>
  <si>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</si>
  <si>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</si>
  <si>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</si>
  <si>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</si>
  <si>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</si>
  <si>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</si>
  <si>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</si>
  <si>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</si>
  <si>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</si>
  <si>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</si>
  <si>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</si>
  <si>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</si>
  <si>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</si>
  <si>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</si>
  <si>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</si>
  <si>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</si>
  <si>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</si>
  <si>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</si>
  <si>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</si>
  <si>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</si>
  <si>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</si>
  <si>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</si>
  <si>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</si>
  <si>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</si>
  <si>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</si>
  <si>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</si>
  <si>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</si>
  <si>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</si>
  <si>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</si>
  <si>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</si>
  <si>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</si>
  <si>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</si>
  <si>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</si>
  <si>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</si>
  <si>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</si>
  <si>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</si>
  <si>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</si>
  <si>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</si>
  <si>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</si>
  <si>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</si>
  <si>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</si>
  <si>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</si>
  <si>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</si>
  <si>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</si>
  <si>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</si>
  <si>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</si>
  <si>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</si>
  <si>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</si>
  <si>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</si>
  <si>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</si>
  <si>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</si>
  <si>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</si>
  <si>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</si>
  <si>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</si>
  <si>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</si>
  <si>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</si>
  <si>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</si>
  <si>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</si>
  <si>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</si>
  <si>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</si>
  <si>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</si>
  <si>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</si>
  <si>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</si>
  <si>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</si>
  <si>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</si>
  <si>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</si>
  <si>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</si>
  <si>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</si>
  <si>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</si>
  <si>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</si>
  <si>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</si>
  <si>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</si>
  <si>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</si>
  <si>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</si>
  <si>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</si>
  <si>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</si>
  <si>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</si>
  <si>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</si>
  <si>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</si>
  <si>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</si>
  <si>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</si>
  <si>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</si>
  <si>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</si>
  <si>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</si>
  <si>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</si>
  <si>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</si>
  <si>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</si>
  <si>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</si>
  <si>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</si>
  <si>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</si>
  <si>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</si>
  <si>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</si>
  <si>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</si>
  <si>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</si>
  <si>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</si>
  <si>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</si>
  <si>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</si>
  <si>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</si>
  <si>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</si>
  <si>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</si>
  <si>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</si>
  <si>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</si>
  <si>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</si>
  <si>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</si>
  <si>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</si>
  <si>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</si>
  <si>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</si>
  <si>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</si>
  <si>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</si>
  <si>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</si>
  <si>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</si>
  <si>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</si>
  <si>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</si>
  <si>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</si>
  <si>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</si>
  <si>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</si>
  <si>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</si>
  <si>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</si>
  <si>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</si>
  <si>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</si>
  <si>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</si>
  <si>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</si>
  <si>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</si>
  <si>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</si>
  <si>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</si>
  <si>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</si>
  <si>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</si>
  <si>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</si>
  <si>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</si>
  <si>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</si>
  <si>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</si>
  <si>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</si>
  <si>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</si>
  <si>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</si>
  <si>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</si>
  <si>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</si>
  <si>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</si>
  <si>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</si>
  <si>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</si>
  <si>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</si>
  <si>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</si>
  <si>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</si>
  <si>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</si>
  <si>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</si>
  <si>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</si>
  <si>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</si>
  <si>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</si>
  <si>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</si>
  <si>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</si>
  <si>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</si>
  <si>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</si>
  <si>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</si>
  <si>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</si>
  <si>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</si>
  <si>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</si>
  <si>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</si>
  <si>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</si>
  <si>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</si>
  <si>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</si>
  <si>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</si>
  <si>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</si>
  <si>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</si>
  <si>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</si>
  <si>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</si>
  <si>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</si>
  <si>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</si>
  <si>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</si>
  <si>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</si>
  <si>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</si>
  <si>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</si>
  <si>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</si>
  <si>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</si>
  <si>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</si>
  <si>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</si>
  <si>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</si>
  <si>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</si>
  <si>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</si>
  <si>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</si>
  <si>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</si>
  <si>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</si>
  <si>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</si>
  <si>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</si>
  <si>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</si>
  <si>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</si>
  <si>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</si>
  <si>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</si>
  <si>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</si>
  <si>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</si>
  <si>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</si>
  <si>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</si>
  <si>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</si>
  <si>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</si>
  <si>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</si>
  <si>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</si>
  <si>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</si>
  <si>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</si>
  <si>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</si>
  <si>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</si>
  <si>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</si>
  <si>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</si>
  <si>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</si>
  <si>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</si>
  <si>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</si>
  <si>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</si>
  <si>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</si>
  <si>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</si>
  <si>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</si>
  <si>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</si>
  <si>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</si>
  <si>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</si>
  <si>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</si>
  <si>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</si>
  <si>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</si>
  <si>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</si>
  <si>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</si>
  <si>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</si>
  <si>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</si>
  <si>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</si>
  <si>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</si>
  <si>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</si>
  <si>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</si>
  <si>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</si>
  <si>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</si>
  <si>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</si>
  <si>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</si>
  <si>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</si>
  <si>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</si>
  <si>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</si>
  <si>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</si>
  <si>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</si>
  <si>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</si>
  <si>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</si>
  <si>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</si>
  <si>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</si>
  <si>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</si>
  <si>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</si>
  <si>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</si>
  <si>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</si>
  <si>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</si>
  <si>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</si>
  <si>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</si>
  <si>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</si>
  <si>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</si>
  <si>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</si>
  <si>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</si>
  <si>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</si>
  <si>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</si>
  <si>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</si>
  <si>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</si>
  <si>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</si>
  <si>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</si>
  <si>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</si>
  <si>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</si>
  <si>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</si>
  <si>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</si>
  <si>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</si>
  <si>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</si>
  <si>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</si>
  <si>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</si>
  <si>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</si>
  <si>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</si>
  <si>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</si>
  <si>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</si>
  <si>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</si>
  <si>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</si>
  <si>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</si>
  <si>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</si>
  <si>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</si>
  <si>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</si>
  <si>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</si>
  <si>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</si>
  <si>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</si>
  <si>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</si>
  <si>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</si>
  <si>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</si>
  <si>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</si>
  <si>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</si>
  <si>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</si>
  <si>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</si>
  <si>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</si>
  <si>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</si>
  <si>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</si>
  <si>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</si>
  <si>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</si>
  <si>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</si>
  <si>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</si>
  <si>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</si>
  <si>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</si>
  <si>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</si>
  <si>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</si>
  <si>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</si>
  <si>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</si>
  <si>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</si>
  <si>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</si>
  <si>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</si>
  <si>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</si>
  <si>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</si>
  <si>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</si>
  <si>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</si>
  <si>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</si>
  <si>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</si>
  <si>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</si>
  <si>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</si>
  <si>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</si>
  <si>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</si>
  <si>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</si>
  <si>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</si>
  <si>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</si>
  <si>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</si>
  <si>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</si>
  <si>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</si>
  <si>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</si>
  <si>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</si>
  <si>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</si>
  <si>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</si>
  <si>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</si>
  <si>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</si>
  <si>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</si>
  <si>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</si>
  <si>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</si>
  <si>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</si>
  <si>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</si>
  <si>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</si>
  <si>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</si>
  <si>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</si>
  <si>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</si>
  <si>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</si>
  <si>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</si>
  <si>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</si>
  <si>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</si>
  <si>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</si>
  <si>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</si>
  <si>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</si>
  <si>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</si>
  <si>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</si>
  <si>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</si>
  <si>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</si>
  <si>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</si>
  <si>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</si>
  <si>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</si>
  <si>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</si>
  <si>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</si>
  <si>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</si>
  <si>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</si>
  <si>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</si>
  <si>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</si>
  <si>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</si>
  <si>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</si>
  <si>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</si>
  <si>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</si>
  <si>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</si>
  <si>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</si>
  <si>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</si>
  <si>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</si>
  <si>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</si>
  <si>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</si>
  <si>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</si>
  <si>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</si>
  <si>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</si>
  <si>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</si>
  <si>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</si>
  <si>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</si>
  <si>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</si>
  <si>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</si>
  <si>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</si>
  <si>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</si>
  <si>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</si>
  <si>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</si>
  <si>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</si>
  <si>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</si>
  <si>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</si>
  <si>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</si>
  <si>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</si>
  <si>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</si>
  <si>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</si>
  <si>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</si>
  <si>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</si>
  <si>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</si>
  <si>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</si>
  <si>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</si>
  <si>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</si>
  <si>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</si>
  <si>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</si>
  <si>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</si>
  <si>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</si>
  <si>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</si>
  <si>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</si>
  <si>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</si>
  <si>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</si>
  <si>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</si>
  <si>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</si>
  <si>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</si>
  <si>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</si>
  <si>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</si>
  <si>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</si>
  <si>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</si>
  <si>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</si>
  <si>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</si>
  <si>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</si>
  <si>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</si>
  <si>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</si>
  <si>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</si>
  <si>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</si>
  <si>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</si>
  <si>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</si>
  <si>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</si>
  <si>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</si>
  <si>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</si>
  <si>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</si>
  <si>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</si>
  <si>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</si>
  <si>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</si>
  <si>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</si>
  <si>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</si>
  <si>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</si>
  <si>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</si>
  <si>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</si>
  <si>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</si>
  <si>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</si>
  <si>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</si>
  <si>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</si>
  <si>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</si>
  <si>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</si>
  <si>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</si>
  <si>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</si>
  <si>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</si>
  <si>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</si>
  <si>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</si>
  <si>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</si>
  <si>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</si>
  <si>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</si>
  <si>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</si>
  <si>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</si>
  <si>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</si>
  <si>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</si>
  <si>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</si>
  <si>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</si>
  <si>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</si>
  <si>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</si>
  <si>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</si>
  <si>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</si>
  <si>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</si>
  <si>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</si>
  <si>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</si>
  <si>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</si>
  <si>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</si>
  <si>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</si>
  <si>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</si>
  <si>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</si>
  <si>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</si>
  <si>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</si>
  <si>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</si>
  <si>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</si>
  <si>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</si>
  <si>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</si>
  <si>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</si>
  <si>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</si>
  <si>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</si>
  <si>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</si>
  <si>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</si>
  <si>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</si>
  <si>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</si>
  <si>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</si>
  <si>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</si>
  <si>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</si>
  <si>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</si>
  <si>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</si>
  <si>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</si>
  <si>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</si>
  <si>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</si>
  <si>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</si>
  <si>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</si>
  <si>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</si>
  <si>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</si>
  <si>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</si>
  <si>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</si>
  <si>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</si>
  <si>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</si>
  <si>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</si>
  <si>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</si>
  <si>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</si>
  <si>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</si>
  <si>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</si>
  <si>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</si>
  <si>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</si>
  <si>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</si>
  <si>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</si>
  <si>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</si>
  <si>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</si>
  <si>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</si>
  <si>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</si>
  <si>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</si>
  <si>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</si>
  <si>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</si>
  <si>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</si>
  <si>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</si>
  <si>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</si>
  <si>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</si>
  <si>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</si>
  <si>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</si>
  <si>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</si>
  <si>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</si>
  <si>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</si>
  <si>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</si>
  <si>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</si>
  <si>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</si>
  <si>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</si>
  <si>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</si>
  <si>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</si>
  <si>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</si>
  <si>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</si>
  <si>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</si>
  <si>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</si>
  <si>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</si>
  <si>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</si>
  <si>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</si>
  <si>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</si>
  <si>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</si>
  <si>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</si>
  <si>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</si>
  <si>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</si>
  <si>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</si>
  <si>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</si>
  <si>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</si>
  <si>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</si>
  <si>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</si>
  <si>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</si>
  <si>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</si>
  <si>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</si>
  <si>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</si>
  <si>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</si>
  <si>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</si>
  <si>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</si>
  <si>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</si>
  <si>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</si>
  <si>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</si>
  <si>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</si>
  <si>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</si>
  <si>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</si>
  <si>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</si>
  <si>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</si>
  <si>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</si>
  <si>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</si>
  <si>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</si>
  <si>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</si>
  <si>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</si>
  <si>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</si>
  <si>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</si>
  <si>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</si>
  <si>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</si>
  <si>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</si>
  <si>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</si>
  <si>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</si>
  <si>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</si>
  <si>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</si>
  <si>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</si>
  <si>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</si>
  <si>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</si>
  <si>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</si>
  <si>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</si>
  <si>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</si>
  <si>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</si>
  <si>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</si>
  <si>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</si>
  <si>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</si>
  <si>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</si>
  <si>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</si>
  <si>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</si>
  <si>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</si>
  <si>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</si>
  <si>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</si>
  <si>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</si>
  <si>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</si>
  <si>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</si>
  <si>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</si>
  <si>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</si>
  <si>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</si>
  <si>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</si>
  <si>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</si>
  <si>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</si>
  <si>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</si>
  <si>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</si>
  <si>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</si>
  <si>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</si>
  <si>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</si>
  <si>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</si>
  <si>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</si>
  <si>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</si>
  <si>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</si>
  <si>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</si>
  <si>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</si>
  <si>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</si>
  <si>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</si>
  <si>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</si>
  <si>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</si>
  <si>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</si>
  <si>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</si>
  <si>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</si>
  <si>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</si>
  <si>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</si>
  <si>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</si>
  <si>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</si>
  <si>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</si>
  <si>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</si>
  <si>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</si>
  <si>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</si>
  <si>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</si>
  <si>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</si>
  <si>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</si>
  <si>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</si>
  <si>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</si>
  <si>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</si>
  <si>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</si>
  <si>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</si>
  <si>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</si>
  <si>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</si>
  <si>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</si>
  <si>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</si>
  <si>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</si>
  <si>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</si>
  <si>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</si>
  <si>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</si>
  <si>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</si>
  <si>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</si>
  <si>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</si>
  <si>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</si>
  <si>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</si>
  <si>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</si>
  <si>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</si>
  <si>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</si>
  <si>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</si>
  <si>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</si>
  <si>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</si>
  <si>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</si>
  <si>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</si>
  <si>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</si>
  <si>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</si>
  <si>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</si>
  <si>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</si>
  <si>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</si>
  <si>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</si>
  <si>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</si>
  <si>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</si>
  <si>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</si>
  <si>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</si>
  <si>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</si>
  <si>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</si>
  <si>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</si>
  <si>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</si>
  <si>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</si>
  <si>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</si>
  <si>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</si>
  <si>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</si>
  <si>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</si>
  <si>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</si>
  <si>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</si>
  <si>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</si>
  <si>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</si>
  <si>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</si>
  <si>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</si>
  <si>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</si>
  <si>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</si>
  <si>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</si>
  <si>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</si>
  <si>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</si>
  <si>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</si>
  <si>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</si>
  <si>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</si>
  <si>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</si>
  <si>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</si>
  <si>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</si>
  <si>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</si>
  <si>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</si>
  <si>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</si>
  <si>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</si>
  <si>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</si>
  <si>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</si>
  <si>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</si>
  <si>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</si>
  <si>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</si>
  <si>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</si>
  <si>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</si>
  <si>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</si>
  <si>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</si>
  <si>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</si>
  <si>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</si>
  <si>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</si>
  <si>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</si>
  <si>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</si>
  <si>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</si>
  <si>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</si>
  <si>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</si>
  <si>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</si>
  <si>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</si>
  <si>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</si>
  <si>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</si>
  <si>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</si>
  <si>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</si>
  <si>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</si>
  <si>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</si>
  <si>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</si>
  <si>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</si>
  <si>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</si>
  <si>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</si>
  <si>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</si>
  <si>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</si>
  <si>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</si>
  <si>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</si>
  <si>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</si>
  <si>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</si>
  <si>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</si>
  <si>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</si>
  <si>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</si>
  <si>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</si>
  <si>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</si>
  <si>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</si>
  <si>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</si>
  <si>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</si>
  <si>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</si>
  <si>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</si>
  <si>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</si>
  <si>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</si>
  <si>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</si>
  <si>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</si>
  <si>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</si>
  <si>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</si>
  <si>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</si>
  <si>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</si>
  <si>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</si>
  <si>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</si>
  <si>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</si>
  <si>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</si>
  <si>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</si>
  <si>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</si>
  <si>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</si>
  <si>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</si>
  <si>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</si>
  <si>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</si>
  <si>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</si>
  <si>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</si>
  <si>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</si>
  <si>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</si>
  <si>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</si>
  <si>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</si>
  <si>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</si>
  <si>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</si>
  <si>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</si>
  <si>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</si>
  <si>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</si>
  <si>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</si>
  <si>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</si>
  <si>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</si>
  <si>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</si>
  <si>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</si>
  <si>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</si>
  <si>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</si>
  <si>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</si>
  <si>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</si>
  <si>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</si>
  <si>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</si>
  <si>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</si>
  <si>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</si>
  <si>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</si>
  <si>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</si>
  <si>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</si>
  <si>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</si>
  <si>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</si>
  <si>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</si>
  <si>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</si>
  <si>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</si>
  <si>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</si>
  <si>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</si>
  <si>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</si>
  <si>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</si>
  <si>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</si>
  <si>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</si>
  <si>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</si>
  <si>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</si>
  <si>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</si>
  <si>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</si>
  <si>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</si>
  <si>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</si>
  <si>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</si>
  <si>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</si>
  <si>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</si>
  <si>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</si>
  <si>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</si>
  <si>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</si>
  <si>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</si>
  <si>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</si>
  <si>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</si>
  <si>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</si>
  <si>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</si>
  <si>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</si>
  <si>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</si>
  <si>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</si>
  <si>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</si>
  <si>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</si>
  <si>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</si>
  <si>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</si>
  <si>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</si>
  <si>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</si>
  <si>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</si>
  <si>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</si>
  <si>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</si>
  <si>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</si>
  <si>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</si>
  <si>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</si>
  <si>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</si>
  <si>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</si>
  <si>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</si>
  <si>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</si>
  <si>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</si>
  <si>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</si>
  <si>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</si>
  <si>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</si>
  <si>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</si>
  <si>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</si>
  <si>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</si>
  <si>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</si>
  <si>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</si>
  <si>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</si>
  <si>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</si>
  <si>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</si>
  <si>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</si>
  <si>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</si>
  <si>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</si>
  <si>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</si>
  <si>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</si>
  <si>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</si>
  <si>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</si>
  <si>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</si>
  <si>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</si>
  <si>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</si>
  <si>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</si>
  <si>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</si>
  <si>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</si>
  <si>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</si>
  <si>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</si>
  <si>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</si>
  <si>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</si>
  <si>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</si>
  <si>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</si>
  <si>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</si>
  <si>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</si>
  <si>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</si>
  <si>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</si>
  <si>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</si>
  <si>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</si>
  <si>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</si>
  <si>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</si>
  <si>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</si>
  <si>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</si>
  <si>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</si>
  <si>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</si>
  <si>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</si>
  <si>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</si>
  <si>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</si>
  <si>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</si>
  <si>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</si>
  <si>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</si>
  <si>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</si>
  <si>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</si>
  <si>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</si>
  <si>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</si>
  <si>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</si>
  <si>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</si>
  <si>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</si>
  <si>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</si>
  <si>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</si>
  <si>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</si>
  <si>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</si>
  <si>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</si>
  <si>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</si>
  <si>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</si>
  <si>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</si>
  <si>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</si>
  <si>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</si>
  <si>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</si>
  <si>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</si>
  <si>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</si>
  <si>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</si>
  <si>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</si>
  <si>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</si>
  <si>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</si>
  <si>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</si>
  <si>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</si>
  <si>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</si>
  <si>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</si>
  <si>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</si>
  <si>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</si>
  <si>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</si>
  <si>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</si>
  <si>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</si>
  <si>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</si>
  <si>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</si>
  <si>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</si>
  <si>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</si>
  <si>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</si>
  <si>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</si>
  <si>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</si>
  <si>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</si>
  <si>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</si>
  <si>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</si>
  <si>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</si>
  <si>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</si>
  <si>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</si>
  <si>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</si>
  <si>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</si>
  <si>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</si>
  <si>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</si>
  <si>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</si>
  <si>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</si>
  <si>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</si>
  <si>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</si>
  <si>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</si>
  <si>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</si>
  <si>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</si>
  <si>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</si>
  <si>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</si>
  <si>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</si>
  <si>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</si>
  <si>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</si>
  <si>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</si>
  <si>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</si>
  <si>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</si>
  <si>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</si>
  <si>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</si>
  <si>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</si>
  <si>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</si>
  <si>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</si>
  <si>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</si>
  <si>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</si>
  <si>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</si>
  <si>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</si>
  <si>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</si>
  <si>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</si>
  <si>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</si>
  <si>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</si>
  <si>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</si>
  <si>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</si>
  <si>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</si>
  <si>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</si>
  <si>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</si>
  <si>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</si>
  <si>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</si>
  <si>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</si>
  <si>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</si>
  <si>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</si>
  <si>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</si>
  <si>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</si>
  <si>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</si>
  <si>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</si>
  <si>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</si>
  <si>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</si>
  <si>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</si>
  <si>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</si>
  <si>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</si>
  <si>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</si>
  <si>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</si>
  <si>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</si>
  <si>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</si>
  <si>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</si>
  <si>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</si>
  <si>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</si>
  <si>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</si>
  <si>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</si>
  <si>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</si>
  <si>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</si>
  <si>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</si>
  <si>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</si>
  <si>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</si>
  <si>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</si>
  <si>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</si>
  <si>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</si>
  <si>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</si>
  <si>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</si>
  <si>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</si>
  <si>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</si>
  <si>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</si>
  <si>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</si>
  <si>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</si>
  <si>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</si>
  <si>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</si>
  <si>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</si>
  <si>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</si>
  <si>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</si>
  <si>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</si>
  <si>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</si>
  <si>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</si>
  <si>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</si>
  <si>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</si>
  <si>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</si>
  <si>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</si>
  <si>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</si>
  <si>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</si>
  <si>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</si>
  <si>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</si>
  <si>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</si>
  <si>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</si>
  <si>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</si>
  <si>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</si>
  <si>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</si>
  <si>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</si>
  <si>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</si>
  <si>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</si>
  <si>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</si>
  <si>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</si>
  <si>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</si>
  <si>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</si>
  <si>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</si>
  <si>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</si>
  <si>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</si>
  <si>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</si>
  <si>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</si>
  <si>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</si>
  <si>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</si>
  <si>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</si>
  <si>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</si>
  <si>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</si>
  <si>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</si>
  <si>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</si>
  <si>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</si>
  <si>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</si>
  <si>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</si>
  <si>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</si>
  <si>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</si>
  <si>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</si>
  <si>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</si>
  <si>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</si>
  <si>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</si>
  <si>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</si>
  <si>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</si>
  <si>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</si>
  <si>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</si>
  <si>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</si>
  <si>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</si>
  <si>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</si>
  <si>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</si>
  <si>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</si>
  <si>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</si>
  <si>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</si>
  <si>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</si>
  <si>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</si>
  <si>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</si>
  <si>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</si>
  <si>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</si>
  <si>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</si>
  <si>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</si>
  <si>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</si>
  <si>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</si>
  <si>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</si>
  <si>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</si>
  <si>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</si>
  <si>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</si>
  <si>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</si>
  <si>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</si>
  <si>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</si>
  <si>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</si>
  <si>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</si>
  <si>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</si>
  <si>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</si>
  <si>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</si>
  <si>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</si>
  <si>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</si>
  <si>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</si>
  <si>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</si>
  <si>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</si>
  <si>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</si>
  <si>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</si>
  <si>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</si>
  <si>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</si>
  <si>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</si>
  <si>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</si>
  <si>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</si>
  <si>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</si>
  <si>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</si>
  <si>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</si>
  <si>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</si>
  <si>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</si>
  <si>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</si>
  <si>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</si>
  <si>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</si>
  <si>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</si>
  <si>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</si>
  <si>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</si>
  <si>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</si>
  <si>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</si>
  <si>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</si>
  <si>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</si>
  <si>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</si>
  <si>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</si>
  <si>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</si>
  <si>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</si>
  <si>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</si>
  <si>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</si>
  <si>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</si>
  <si>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</si>
  <si>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</si>
  <si>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</si>
  <si>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</si>
  <si>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</si>
  <si>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</si>
  <si>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</si>
  <si>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</si>
  <si>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</si>
  <si>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</si>
  <si>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</si>
  <si>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</si>
  <si>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</si>
  <si>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</si>
  <si>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</si>
  <si>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</si>
  <si>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</si>
  <si>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</si>
  <si>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</si>
  <si>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</si>
  <si>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</si>
  <si>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</si>
  <si>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</si>
  <si>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</si>
  <si>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</si>
  <si>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</si>
  <si>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</si>
  <si>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</si>
  <si>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</si>
  <si>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</si>
  <si>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</si>
  <si>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</si>
  <si>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</si>
  <si>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</si>
  <si>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</si>
  <si>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</si>
  <si>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</si>
  <si>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</si>
  <si>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</si>
  <si>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</si>
  <si>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</si>
  <si>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</si>
  <si>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</si>
  <si>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</si>
  <si>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</si>
  <si>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</si>
  <si>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</si>
  <si>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</si>
  <si>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</si>
  <si>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</si>
  <si>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</si>
  <si>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</si>
  <si>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</si>
  <si>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</si>
  <si>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</si>
  <si>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</si>
  <si>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</si>
  <si>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</si>
  <si>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</si>
  <si>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</si>
  <si>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</si>
  <si>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</si>
  <si>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</si>
  <si>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</si>
  <si>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</si>
  <si>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</si>
  <si>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</si>
  <si>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</si>
  <si>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</si>
  <si>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</si>
  <si>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</si>
  <si>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</si>
  <si>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</si>
  <si>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</si>
  <si>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</si>
  <si>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</si>
  <si>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</si>
  <si>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</si>
  <si>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</si>
  <si>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</si>
  <si>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</si>
  <si>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</si>
  <si>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</si>
  <si>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</si>
  <si>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</si>
  <si>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</si>
  <si>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</si>
  <si>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</si>
  <si>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</si>
  <si>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</si>
  <si>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</si>
  <si>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</si>
  <si>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</si>
  <si>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</si>
  <si>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</si>
  <si>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</si>
  <si>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</si>
  <si>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</si>
  <si>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</si>
  <si>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</si>
  <si>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</si>
  <si>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</si>
  <si>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</si>
  <si>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</si>
  <si>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</si>
  <si>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</si>
  <si>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</si>
  <si>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</si>
  <si>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</si>
  <si>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</si>
  <si>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</si>
  <si>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</si>
  <si>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</si>
  <si>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</si>
  <si>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</si>
  <si>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</si>
  <si>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</si>
  <si>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</si>
  <si>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</si>
  <si>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</si>
  <si>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</si>
  <si>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</si>
  <si>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</si>
  <si>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</si>
  <si>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</si>
  <si>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</si>
  <si>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</si>
  <si>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</si>
  <si>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</si>
  <si>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</si>
  <si>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</si>
  <si>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</si>
  <si>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</si>
  <si>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</si>
  <si>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</si>
  <si>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</si>
  <si>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</si>
  <si>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</si>
  <si>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</si>
  <si>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</si>
  <si>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</si>
  <si>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</si>
  <si>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</si>
  <si>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</si>
  <si>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</si>
  <si>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</si>
  <si>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</si>
  <si>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</si>
  <si>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</si>
  <si>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</si>
  <si>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</si>
  <si>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</si>
  <si>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</si>
  <si>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</si>
  <si>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</si>
  <si>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</si>
  <si>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</si>
  <si>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</si>
  <si>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</si>
  <si>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</si>
  <si>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</si>
  <si>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</si>
  <si>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</si>
  <si>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</si>
  <si>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</si>
  <si>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</si>
  <si>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</si>
  <si>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</si>
  <si>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</si>
  <si>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</si>
  <si>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</si>
  <si>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</si>
  <si>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</si>
  <si>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</si>
  <si>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</si>
  <si>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</si>
  <si>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</si>
  <si>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</si>
  <si>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</si>
  <si>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</si>
  <si>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</si>
  <si>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</si>
  <si>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</si>
  <si>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</si>
  <si>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</si>
  <si>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</si>
  <si>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</si>
  <si>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</si>
  <si>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</si>
  <si>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</si>
  <si>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</si>
  <si>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</si>
  <si>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</si>
  <si>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</si>
  <si>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</si>
  <si>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</si>
  <si>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</si>
  <si>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</si>
  <si>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</si>
  <si>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</si>
  <si>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</si>
  <si>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</si>
  <si>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</si>
  <si>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</si>
  <si>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</si>
  <si>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</si>
  <si>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</si>
  <si>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</si>
  <si>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</si>
  <si>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</si>
  <si>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</si>
  <si>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</si>
  <si>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</si>
  <si>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</si>
  <si>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</si>
  <si>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</si>
  <si>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</si>
  <si>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</si>
  <si>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</si>
  <si>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</si>
  <si>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</si>
  <si>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</si>
  <si>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</si>
  <si>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</si>
  <si>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</si>
  <si>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</si>
  <si>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</si>
  <si>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</si>
  <si>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</si>
  <si>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</si>
  <si>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</si>
  <si>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</si>
  <si>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</si>
  <si>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</si>
  <si>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</si>
  <si>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</si>
  <si>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</si>
  <si>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</si>
  <si>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</si>
  <si>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</si>
  <si>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</si>
  <si>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</si>
  <si>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</si>
  <si>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</si>
  <si>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</si>
  <si>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</si>
  <si>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</si>
  <si>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</si>
  <si>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</si>
  <si>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</si>
  <si>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</si>
  <si>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</si>
  <si>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</si>
  <si>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</si>
  <si>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</si>
  <si>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</si>
  <si>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</si>
  <si>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</si>
  <si>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</si>
  <si>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</si>
  <si>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</si>
  <si>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</si>
  <si>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</si>
  <si>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</si>
  <si>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</si>
  <si>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</si>
  <si>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</si>
  <si>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</si>
  <si>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</si>
  <si>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</si>
  <si>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</si>
  <si>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</si>
  <si>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</si>
  <si>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</si>
  <si>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</si>
  <si>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</si>
  <si>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</si>
  <si>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</si>
  <si>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</si>
  <si>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</si>
  <si>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</si>
  <si>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</si>
  <si>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</si>
  <si>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</si>
  <si>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</si>
  <si>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</si>
  <si>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</si>
  <si>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</si>
  <si>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</si>
  <si>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</si>
  <si>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</si>
  <si>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</si>
  <si>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</si>
  <si>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</si>
  <si>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</si>
  <si>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</si>
  <si>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</si>
  <si>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</si>
  <si>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</si>
  <si>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</si>
  <si>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</si>
  <si>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</si>
  <si>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</si>
  <si>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</si>
  <si>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</si>
  <si>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</si>
  <si>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</si>
  <si>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</si>
  <si>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</si>
  <si>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</si>
  <si>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</si>
  <si>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</si>
  <si>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</si>
  <si>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</si>
  <si>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</si>
  <si>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</si>
  <si>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</si>
  <si>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</si>
  <si>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</si>
  <si>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</si>
  <si>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</si>
  <si>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</si>
  <si>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</si>
  <si>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</si>
  <si>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</si>
  <si>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</si>
  <si>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</si>
  <si>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</si>
  <si>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</si>
  <si>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</si>
  <si>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</si>
  <si>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</si>
  <si>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</si>
  <si>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</si>
  <si>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</si>
  <si>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</si>
  <si>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</si>
  <si>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</si>
  <si>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</si>
  <si>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</si>
  <si>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</si>
  <si>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</si>
  <si>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</si>
  <si>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</si>
  <si>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</si>
  <si>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</si>
  <si>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</si>
  <si>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</si>
  <si>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</si>
  <si>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</si>
  <si>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</si>
  <si>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</si>
  <si>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</si>
  <si>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</si>
  <si>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</si>
  <si>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</si>
  <si>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</si>
  <si>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</si>
  <si>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</si>
  <si>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</si>
  <si>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</si>
  <si>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</si>
  <si>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</si>
  <si>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</si>
  <si>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</si>
  <si>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</si>
  <si>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</si>
  <si>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</si>
  <si>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</si>
  <si>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</si>
  <si>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</si>
  <si>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</si>
  <si>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</si>
  <si>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</si>
  <si>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</si>
  <si>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</si>
  <si>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</si>
  <si>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</si>
  <si>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</si>
  <si>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</si>
  <si>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</si>
  <si>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</si>
  <si>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</si>
  <si>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</si>
  <si>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</si>
  <si>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</si>
  <si>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</si>
  <si>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</si>
  <si>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</si>
  <si>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</si>
  <si>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</si>
  <si>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</si>
  <si>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</si>
  <si>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</si>
  <si>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</si>
  <si>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</si>
  <si>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</si>
  <si>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</si>
  <si>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</si>
  <si>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</si>
  <si>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</si>
  <si>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</si>
  <si>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</si>
  <si>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</si>
  <si>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</si>
  <si>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</si>
  <si>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</si>
  <si>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</si>
  <si>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</si>
  <si>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</si>
  <si>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</si>
  <si>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</si>
  <si>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</si>
  <si>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</si>
  <si>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</si>
  <si>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</si>
  <si>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</si>
  <si>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</si>
  <si>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</si>
  <si>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</si>
  <si>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</si>
  <si>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</si>
  <si>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</si>
  <si>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</si>
  <si>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</si>
  <si>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</si>
  <si>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</si>
  <si>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</si>
  <si>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</si>
  <si>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</si>
  <si>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</si>
  <si>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</si>
  <si>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</si>
  <si>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</si>
  <si>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</si>
  <si>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</si>
  <si>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</si>
  <si>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</si>
  <si>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</si>
  <si>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</si>
  <si>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</si>
  <si>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</si>
  <si>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</si>
  <si>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</si>
  <si>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</si>
  <si>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</si>
  <si>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</si>
  <si>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</si>
  <si>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</si>
  <si>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</si>
  <si>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</si>
  <si>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</si>
  <si>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</si>
  <si>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</si>
  <si>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</si>
  <si>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</si>
  <si>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</si>
  <si>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</si>
  <si>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</si>
  <si>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</si>
  <si>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</si>
  <si>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</si>
  <si>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</si>
  <si>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</si>
  <si>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</si>
  <si>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</si>
  <si>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</si>
  <si>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</si>
  <si>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</si>
  <si>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</si>
  <si>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</si>
  <si>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</si>
  <si>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</si>
  <si>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</si>
  <si>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</si>
  <si>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</si>
  <si>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</si>
  <si>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</si>
  <si>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</si>
  <si>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</si>
  <si>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</si>
  <si>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</si>
  <si>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</si>
  <si>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</si>
  <si>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</si>
  <si>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</si>
  <si>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</si>
  <si>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</si>
  <si>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</si>
  <si>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</si>
  <si>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</si>
  <si>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</si>
  <si>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</si>
  <si>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</si>
  <si>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</si>
  <si>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</si>
  <si>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</si>
  <si>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</si>
  <si>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</si>
  <si>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</si>
  <si>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</si>
  <si>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</si>
  <si>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</si>
  <si>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</si>
  <si>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</si>
  <si>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</si>
  <si>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</si>
  <si>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</si>
  <si>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</si>
  <si>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</si>
  <si>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</si>
  <si>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</si>
  <si>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</si>
  <si>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</si>
  <si>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</si>
  <si>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</si>
  <si>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</si>
  <si>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</si>
  <si>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</si>
  <si>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</si>
  <si>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</si>
  <si>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</si>
  <si>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</si>
  <si>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</si>
  <si>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</si>
  <si>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</si>
  <si>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</si>
  <si>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</si>
  <si>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</si>
  <si>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</si>
  <si>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</si>
  <si>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</si>
  <si>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</si>
  <si>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</si>
  <si>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</si>
  <si>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</si>
  <si>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</si>
  <si>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</si>
  <si>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</si>
  <si>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</si>
  <si>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</si>
  <si>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</si>
  <si>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</si>
  <si>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</si>
  <si>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</si>
  <si>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</si>
  <si>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</si>
  <si>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</si>
  <si>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</si>
  <si>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</si>
  <si>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</si>
  <si>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</si>
  <si>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</si>
  <si>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</si>
  <si>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</si>
  <si>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</si>
  <si>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</si>
  <si>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</si>
  <si>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</si>
  <si>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</si>
  <si>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</si>
  <si>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</si>
  <si>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</si>
  <si>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</si>
  <si>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</si>
  <si>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</si>
  <si>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</si>
  <si>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</si>
  <si>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</si>
  <si>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</si>
  <si>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</si>
  <si>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</si>
  <si>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</si>
  <si>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</si>
  <si>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</si>
  <si>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</si>
  <si>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</si>
  <si>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</si>
  <si>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</si>
  <si>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</si>
  <si>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</si>
  <si>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</si>
  <si>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</si>
  <si>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</si>
  <si>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</si>
  <si>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</si>
  <si>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</si>
  <si>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</si>
  <si>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</si>
  <si>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</si>
  <si>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</si>
  <si>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</si>
  <si>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</si>
  <si>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</si>
  <si>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</si>
  <si>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</si>
  <si>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</si>
  <si>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</si>
  <si>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</si>
  <si>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</si>
  <si>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</si>
  <si>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</si>
  <si>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</si>
  <si>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</si>
  <si>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</si>
  <si>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</si>
  <si>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</si>
  <si>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</si>
  <si>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</si>
  <si>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</si>
  <si>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</si>
  <si>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</si>
  <si>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</si>
  <si>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</si>
  <si>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</si>
  <si>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</si>
  <si>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</si>
  <si>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</si>
  <si>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</si>
  <si>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</si>
  <si>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</si>
  <si>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</si>
  <si>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</si>
  <si>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</si>
  <si>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</si>
  <si>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</si>
  <si>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</si>
  <si>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</si>
  <si>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</si>
  <si>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</si>
  <si>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</si>
  <si>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</si>
  <si>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</si>
  <si>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</si>
  <si>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</si>
  <si>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</si>
  <si>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</si>
  <si>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</si>
  <si>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</si>
  <si>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</si>
  <si>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</si>
  <si>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</si>
  <si>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</si>
  <si>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</si>
  <si>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</si>
  <si>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</si>
  <si>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</si>
  <si>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</si>
  <si>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</si>
  <si>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</si>
  <si>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</si>
  <si>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</si>
  <si>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</si>
  <si>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</si>
  <si>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</si>
  <si>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</si>
  <si>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</si>
  <si>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</si>
  <si>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</si>
  <si>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</si>
  <si>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</si>
  <si>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</si>
  <si>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</si>
  <si>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</si>
  <si>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</si>
  <si>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</si>
  <si>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</si>
  <si>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</si>
  <si>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</si>
  <si>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</si>
  <si>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</si>
  <si>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</si>
  <si>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</si>
  <si>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</si>
  <si>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</si>
  <si>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</si>
  <si>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</si>
  <si>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</si>
  <si>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</si>
  <si>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</si>
  <si>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</si>
  <si>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</si>
  <si>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</si>
  <si>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</si>
  <si>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</si>
  <si>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</si>
  <si>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</si>
  <si>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</si>
  <si>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</si>
  <si>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</si>
  <si>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</si>
  <si>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</si>
  <si>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</si>
  <si>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</si>
  <si>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</si>
  <si>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</si>
  <si>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</si>
  <si>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</si>
  <si>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</si>
  <si>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</si>
  <si>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</si>
  <si>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</si>
  <si>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</si>
  <si>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</si>
  <si>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</si>
  <si>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</si>
  <si>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</si>
  <si>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</si>
  <si>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</si>
  <si>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</si>
  <si>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</si>
  <si>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</si>
  <si>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</si>
  <si>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</si>
  <si>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</si>
  <si>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</si>
  <si>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</si>
  <si>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</si>
  <si>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</si>
  <si>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</si>
  <si>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</si>
  <si>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</si>
  <si>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</si>
  <si>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</si>
  <si>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</si>
  <si>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</si>
  <si>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</si>
  <si>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</si>
  <si>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</si>
  <si>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</si>
  <si>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</si>
  <si>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</si>
  <si>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</si>
  <si>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</si>
  <si>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</si>
  <si>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</si>
  <si>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</si>
  <si>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</si>
  <si>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</si>
  <si>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</si>
  <si>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</si>
  <si>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</si>
  <si>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</si>
  <si>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</si>
  <si>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</si>
  <si>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</si>
  <si>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</si>
  <si>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</si>
  <si>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</si>
  <si>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</si>
  <si>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</si>
  <si>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</si>
  <si>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</si>
  <si>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</si>
  <si>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</si>
  <si>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</si>
  <si>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</si>
  <si>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</si>
  <si>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</si>
  <si>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</si>
  <si>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</si>
  <si>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</si>
  <si>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</si>
  <si>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</si>
  <si>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</si>
  <si>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</si>
  <si>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</si>
  <si>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</si>
  <si>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</si>
  <si>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</si>
  <si>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</si>
  <si>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</si>
  <si>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</si>
  <si>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</si>
  <si>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</si>
  <si>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</si>
  <si>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</si>
  <si>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</si>
  <si>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</si>
  <si>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</si>
  <si>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</si>
  <si>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</si>
  <si>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</si>
  <si>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</si>
  <si>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</si>
  <si>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</si>
  <si>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</si>
  <si>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</si>
  <si>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</si>
  <si>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</si>
  <si>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</si>
  <si>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</si>
  <si>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</si>
  <si>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</si>
  <si>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</si>
  <si>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</si>
  <si>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</si>
  <si>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</si>
  <si>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</si>
  <si>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</si>
  <si>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</si>
  <si>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</si>
  <si>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</si>
  <si>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</si>
  <si>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</si>
  <si>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</si>
  <si>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</si>
  <si>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</si>
  <si>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</si>
  <si>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</si>
  <si>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</si>
  <si>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</si>
  <si>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</si>
  <si>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</si>
  <si>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</si>
  <si>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</si>
  <si>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</si>
  <si>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</si>
  <si>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</si>
  <si>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</si>
  <si>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</si>
  <si>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</si>
  <si>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</si>
  <si>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</si>
  <si>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</si>
  <si>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</si>
  <si>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</si>
  <si>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</si>
  <si>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</si>
  <si>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</si>
  <si>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</si>
  <si>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</si>
  <si>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</si>
  <si>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</si>
  <si>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</si>
  <si>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</si>
  <si>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</si>
  <si>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</si>
  <si>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</si>
  <si>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</si>
  <si>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</si>
  <si>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</si>
  <si>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</si>
  <si>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</si>
  <si>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</si>
  <si>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</si>
  <si>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</si>
  <si>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</si>
  <si>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</si>
  <si>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</si>
  <si>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</si>
  <si>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</si>
  <si>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</si>
  <si>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</si>
  <si>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</si>
  <si>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</si>
  <si>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</si>
  <si>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</si>
  <si>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</si>
  <si>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</si>
  <si>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</si>
  <si>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</si>
  <si>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</si>
  <si>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</si>
  <si>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</si>
  <si>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</si>
  <si>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</si>
  <si>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</si>
  <si>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</si>
  <si>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</si>
  <si>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</si>
  <si>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</si>
  <si>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</si>
  <si>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</si>
  <si>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</si>
  <si>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</si>
  <si>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</si>
  <si>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</si>
  <si>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</si>
  <si>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</si>
  <si>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</si>
  <si>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</si>
  <si>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</si>
  <si>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</si>
  <si>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</si>
  <si>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</si>
  <si>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</si>
  <si>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</si>
  <si>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</si>
  <si>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</si>
  <si>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</si>
  <si>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</si>
  <si>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</si>
  <si>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</si>
  <si>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</si>
  <si>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</si>
  <si>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</si>
  <si>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</si>
  <si>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</si>
  <si>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</si>
  <si>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</si>
  <si>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</si>
  <si>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</si>
  <si>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</si>
  <si>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</si>
  <si>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</si>
  <si>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</si>
  <si>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</si>
  <si>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</si>
  <si>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</si>
  <si>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</si>
  <si>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</si>
  <si>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</si>
  <si>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</si>
  <si>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</si>
  <si>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</si>
  <si>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</si>
  <si>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</si>
  <si>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</si>
  <si>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</si>
  <si>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</si>
  <si>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</si>
  <si>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</si>
  <si>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</si>
  <si>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</si>
  <si>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</si>
  <si>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</si>
  <si>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</si>
  <si>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</si>
  <si>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</si>
  <si>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</si>
  <si>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</si>
  <si>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</si>
  <si>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</si>
  <si>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</si>
  <si>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</si>
  <si>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</si>
  <si>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</si>
  <si>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</si>
  <si>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</si>
  <si>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</si>
  <si>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</si>
  <si>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</si>
  <si>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</si>
  <si>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</si>
  <si>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</si>
  <si>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</si>
  <si>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</si>
  <si>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</si>
  <si>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</si>
  <si>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</si>
  <si>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</si>
  <si>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</si>
  <si>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</si>
  <si>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</si>
  <si>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</si>
  <si>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</si>
  <si>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</si>
  <si>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</si>
  <si>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</si>
  <si>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</si>
  <si>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</si>
  <si>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</si>
  <si>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</si>
  <si>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</si>
  <si>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</si>
  <si>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</si>
  <si>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</si>
  <si>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</si>
  <si>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</si>
  <si>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</si>
  <si>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</si>
  <si>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</si>
  <si>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</si>
  <si>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</si>
  <si>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</si>
  <si>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</si>
  <si>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</si>
  <si>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</si>
  <si>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</si>
  <si>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</si>
  <si>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</si>
  <si>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</si>
  <si>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</si>
  <si>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</si>
  <si>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</si>
  <si>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</si>
  <si>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</si>
  <si>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</si>
  <si>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</si>
  <si>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</si>
  <si>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</si>
  <si>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</si>
  <si>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</si>
  <si>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</si>
  <si>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</si>
  <si>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</si>
  <si>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</si>
  <si>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</si>
  <si>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</si>
  <si>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</si>
  <si>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</si>
  <si>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</si>
  <si>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</si>
  <si>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</si>
  <si>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</si>
  <si>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</si>
  <si>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</si>
  <si>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</si>
  <si>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</si>
  <si>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</si>
  <si>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</si>
  <si>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</si>
  <si>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</si>
  <si>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</si>
  <si>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</si>
  <si>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</si>
  <si>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</si>
  <si>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</si>
  <si>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</si>
  <si>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</si>
  <si>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</si>
  <si>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</si>
  <si>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</si>
  <si>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</si>
  <si>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</si>
  <si>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</si>
  <si>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</si>
  <si>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</si>
  <si>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</si>
  <si>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</si>
  <si>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</si>
  <si>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</si>
  <si>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</si>
  <si>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</si>
  <si>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</si>
  <si>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</si>
  <si>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</si>
  <si>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</si>
  <si>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</si>
  <si>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</si>
  <si>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</si>
  <si>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</si>
  <si>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</si>
  <si>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</si>
  <si>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</si>
  <si>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</si>
  <si>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</si>
  <si>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</si>
  <si>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</si>
  <si>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</si>
  <si>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</si>
  <si>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</si>
  <si>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</si>
  <si>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</si>
  <si>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</si>
  <si>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</si>
  <si>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</si>
  <si>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</si>
  <si>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</si>
  <si>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</si>
  <si>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</si>
  <si>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</si>
  <si>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</si>
  <si>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</si>
  <si>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</si>
  <si>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</si>
  <si>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</si>
  <si>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</si>
  <si>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</si>
  <si>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</si>
  <si>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</si>
  <si>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</si>
  <si>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</si>
  <si>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</si>
  <si>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</si>
  <si>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</si>
  <si>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</si>
  <si>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</si>
  <si>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</si>
  <si>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</si>
  <si>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</si>
  <si>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</si>
  <si>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</si>
  <si>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</si>
  <si>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</si>
  <si>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</si>
  <si>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</si>
  <si>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</si>
  <si>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</si>
  <si>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</si>
  <si>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</si>
  <si>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</si>
  <si>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</si>
  <si>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</si>
  <si>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</si>
  <si>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</si>
  <si>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</si>
  <si>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</si>
  <si>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</si>
  <si>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</si>
  <si>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</si>
  <si>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</si>
  <si>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</si>
  <si>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</si>
  <si>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</si>
  <si>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</si>
  <si>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</si>
  <si>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</si>
  <si>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</si>
  <si>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</si>
  <si>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</si>
  <si>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</si>
  <si>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</si>
  <si>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</si>
  <si>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</si>
  <si>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</si>
  <si>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</si>
  <si>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</si>
  <si>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</si>
  <si>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</si>
  <si>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</si>
  <si>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</si>
  <si>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</si>
  <si>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</si>
  <si>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</si>
  <si>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</si>
  <si>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</si>
  <si>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</si>
  <si>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</si>
  <si>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</si>
  <si>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</si>
  <si>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</si>
  <si>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</si>
  <si>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</si>
  <si>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</si>
  <si>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</si>
  <si>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</si>
  <si>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</si>
  <si>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</si>
  <si>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</si>
  <si>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</si>
  <si>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</si>
  <si>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</si>
  <si>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</si>
  <si>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</si>
  <si>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</si>
  <si>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</si>
  <si>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</si>
  <si>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</si>
  <si>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</si>
  <si>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</si>
  <si>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</si>
  <si>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</si>
  <si>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</si>
  <si>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</si>
  <si>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</si>
  <si>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</si>
  <si>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</si>
  <si>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</si>
  <si>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</si>
  <si>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</si>
  <si>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</si>
  <si>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</si>
  <si>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</si>
  <si>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</si>
  <si>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</si>
  <si>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</si>
  <si>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</si>
  <si>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</si>
  <si>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</si>
  <si>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</si>
  <si>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</si>
  <si>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</si>
  <si>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</si>
  <si>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</si>
  <si>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</si>
  <si>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</si>
  <si>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</si>
  <si>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</si>
  <si>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</si>
  <si>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</si>
  <si>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</si>
  <si>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</si>
  <si>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</si>
  <si>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</si>
  <si>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</si>
  <si>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</si>
  <si>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</si>
  <si>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</si>
  <si>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</si>
  <si>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</si>
  <si>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</si>
  <si>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</si>
  <si>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</si>
  <si>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</si>
  <si>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</si>
  <si>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</si>
  <si>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</si>
  <si>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</si>
  <si>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</si>
  <si>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</si>
  <si>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</si>
  <si>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</si>
  <si>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</si>
  <si>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</si>
  <si>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</si>
  <si>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</si>
  <si>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</si>
  <si>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</si>
  <si>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</si>
  <si>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</si>
  <si>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</si>
  <si>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</si>
  <si>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</si>
  <si>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</si>
  <si>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</si>
  <si>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</si>
  <si>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</si>
  <si>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</si>
  <si>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</si>
  <si>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</si>
  <si>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</si>
  <si>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</si>
  <si>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</si>
  <si>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</si>
  <si>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</si>
  <si>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</si>
  <si>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</si>
  <si>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</si>
  <si>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</si>
  <si>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</si>
  <si>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</si>
  <si>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</si>
  <si>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</si>
  <si>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</si>
  <si>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</si>
  <si>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</si>
  <si>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</si>
  <si>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</si>
  <si>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</si>
  <si>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</si>
  <si>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</si>
  <si>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</si>
  <si>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</si>
  <si>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</si>
  <si>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</si>
  <si>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</si>
  <si>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</si>
  <si>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</si>
  <si>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</si>
  <si>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</si>
  <si>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</si>
  <si>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</si>
  <si>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</si>
  <si>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</si>
  <si>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</si>
  <si>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</si>
  <si>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</si>
  <si>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</si>
  <si>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</si>
  <si>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</si>
  <si>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</si>
  <si>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</si>
  <si>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</si>
  <si>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</si>
  <si>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</si>
  <si>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</si>
  <si>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</si>
  <si>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</si>
  <si>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</si>
  <si>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</si>
  <si>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</si>
  <si>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</si>
  <si>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</si>
  <si>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</si>
  <si>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</si>
  <si>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</si>
  <si>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</si>
  <si>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</si>
  <si>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</si>
  <si>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</si>
  <si>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</si>
  <si>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</si>
  <si>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</si>
  <si>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</si>
  <si>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</si>
  <si>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</si>
  <si>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</si>
  <si>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</si>
  <si>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</si>
  <si>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</si>
  <si>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</si>
  <si>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</si>
  <si>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</si>
  <si>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</si>
  <si>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</si>
  <si>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</si>
  <si>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</si>
  <si>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</si>
  <si>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</si>
  <si>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</si>
  <si>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</si>
  <si>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</si>
  <si>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</si>
  <si>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</si>
  <si>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</si>
  <si>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</si>
  <si>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</si>
  <si>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</si>
  <si>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</si>
  <si>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</si>
  <si>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</si>
  <si>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</si>
  <si>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</si>
  <si>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</si>
  <si>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</si>
  <si>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</si>
  <si>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</si>
  <si>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</si>
  <si>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</si>
  <si>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</si>
  <si>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</si>
  <si>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</si>
  <si>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</si>
  <si>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</si>
  <si>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</si>
  <si>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</si>
  <si>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</si>
  <si>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</si>
  <si>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</si>
  <si>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</si>
  <si>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</si>
  <si>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</si>
  <si>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</si>
  <si>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</si>
  <si>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</si>
  <si>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</si>
  <si>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</si>
  <si>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</si>
  <si>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</si>
  <si>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</si>
  <si>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</si>
  <si>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</si>
  <si>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</si>
  <si>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</si>
  <si>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</si>
  <si>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</si>
  <si>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</si>
  <si>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</si>
  <si>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</si>
  <si>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</si>
  <si>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</si>
  <si>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</si>
  <si>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</si>
  <si>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</si>
  <si>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</si>
  <si>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</si>
  <si>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</si>
  <si>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</si>
  <si>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</si>
  <si>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</si>
  <si>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</si>
  <si>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</si>
  <si>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</si>
  <si>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</si>
  <si>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</si>
  <si>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</si>
  <si>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</si>
  <si>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</si>
  <si>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</si>
  <si>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</si>
  <si>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</si>
  <si>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</si>
  <si>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</si>
  <si>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</si>
  <si>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</si>
  <si>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</si>
  <si>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</si>
  <si>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</si>
  <si>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</si>
  <si>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</si>
  <si>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</si>
  <si>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</si>
  <si>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</si>
  <si>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</si>
  <si>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</si>
  <si>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</si>
  <si>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</si>
  <si>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</si>
  <si>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</si>
  <si>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</si>
  <si>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</si>
  <si>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</si>
  <si>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</si>
  <si>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</si>
  <si>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</si>
  <si>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</si>
  <si>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</si>
  <si>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</si>
  <si>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</si>
  <si>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</si>
  <si>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</si>
  <si>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</si>
  <si>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</si>
  <si>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</si>
  <si>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</si>
  <si>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</si>
  <si>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</si>
  <si>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</si>
  <si>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</si>
  <si>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</si>
  <si>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</si>
  <si>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</si>
  <si>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</si>
  <si>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</si>
  <si>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</si>
  <si>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</si>
  <si>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</si>
  <si>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</si>
  <si>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</si>
  <si>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</si>
  <si>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</si>
  <si>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</si>
  <si>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</si>
  <si>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</si>
  <si>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</si>
  <si>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</si>
  <si>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</si>
  <si>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</si>
  <si>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</si>
  <si>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</si>
  <si>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</si>
  <si>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</si>
  <si>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</si>
  <si>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</si>
  <si>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</si>
  <si>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</si>
  <si>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</si>
  <si>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</si>
  <si>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</si>
  <si>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</si>
  <si>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</si>
  <si>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</si>
  <si>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</si>
  <si>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</si>
  <si>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</si>
  <si>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</si>
  <si>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</si>
  <si>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</si>
  <si>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</si>
  <si>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</si>
  <si>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</si>
  <si>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</si>
  <si>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</si>
  <si>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</si>
  <si>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</si>
  <si>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</si>
  <si>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</si>
  <si>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</si>
  <si>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</si>
  <si>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</si>
  <si>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</si>
  <si>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</si>
  <si>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</si>
  <si>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</si>
  <si>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</si>
  <si>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</si>
  <si>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</si>
  <si>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</si>
  <si>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</si>
  <si>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</si>
  <si>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</si>
  <si>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</si>
  <si>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</si>
  <si>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</si>
  <si>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</si>
  <si>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</si>
  <si>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</si>
  <si>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</si>
  <si>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</si>
  <si>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</si>
  <si>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</si>
  <si>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</si>
  <si>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</si>
  <si>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</si>
  <si>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</si>
  <si>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</si>
  <si>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</si>
  <si>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</si>
  <si>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</si>
  <si>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</si>
  <si>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</si>
  <si>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</si>
  <si>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</si>
  <si>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</si>
  <si>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</si>
  <si>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</si>
  <si>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</si>
  <si>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</si>
  <si>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</si>
  <si>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</si>
  <si>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</si>
  <si>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</si>
  <si>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</si>
  <si>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</si>
  <si>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</si>
  <si>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</si>
  <si>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</si>
  <si>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</si>
  <si>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</si>
  <si>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</si>
  <si>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</si>
  <si>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</si>
  <si>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</si>
  <si>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</si>
  <si>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</si>
  <si>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</si>
  <si>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</si>
  <si>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</si>
  <si>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</si>
  <si>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</si>
  <si>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</si>
  <si>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</si>
  <si>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</si>
  <si>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</si>
  <si>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</si>
  <si>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</si>
  <si>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</si>
  <si>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</si>
  <si>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</si>
  <si>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</si>
  <si>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</si>
  <si>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</si>
  <si>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</si>
  <si>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</si>
  <si>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</si>
  <si>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</si>
  <si>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</si>
  <si>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</si>
  <si>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</si>
  <si>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</si>
  <si>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</si>
  <si>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</si>
  <si>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</si>
  <si>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</si>
  <si>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</si>
  <si>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</si>
  <si>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</si>
  <si>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</si>
  <si>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</si>
  <si>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</si>
  <si>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</si>
  <si>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</si>
  <si>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</si>
  <si>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</si>
  <si>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</si>
  <si>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</si>
  <si>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</si>
  <si>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</si>
  <si>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</si>
  <si>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</si>
  <si>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</si>
  <si>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</si>
  <si>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</si>
  <si>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</si>
  <si>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</si>
  <si>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</si>
  <si>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</si>
  <si>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</si>
  <si>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</si>
  <si>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</si>
  <si>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</si>
  <si>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</si>
  <si>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</si>
  <si>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</si>
  <si>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</si>
  <si>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</si>
  <si>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</si>
  <si>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</si>
  <si>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</si>
  <si>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</si>
  <si>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</si>
  <si>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</si>
  <si>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</si>
  <si>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</si>
  <si>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</si>
  <si>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</si>
  <si>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</si>
  <si>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</si>
  <si>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</si>
  <si>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</si>
  <si>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</si>
  <si>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</si>
  <si>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</si>
  <si>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</si>
  <si>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</si>
  <si>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</si>
  <si>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</si>
  <si>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</si>
  <si>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</si>
  <si>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</si>
  <si>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</si>
  <si>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</si>
  <si>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</si>
  <si>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</si>
  <si>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</si>
  <si>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</si>
  <si>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</si>
  <si>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</si>
  <si>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</si>
  <si>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</si>
  <si>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</si>
  <si>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</si>
  <si>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</si>
  <si>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</si>
  <si>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</si>
  <si>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</si>
  <si>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</si>
  <si>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</si>
  <si>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</si>
  <si>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</si>
  <si>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</si>
  <si>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</si>
  <si>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</si>
  <si>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</si>
  <si>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</si>
  <si>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</si>
  <si>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</si>
  <si>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</si>
  <si>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</si>
  <si>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</si>
  <si>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</si>
  <si>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</si>
  <si>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</si>
  <si>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</si>
  <si>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</si>
  <si>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</si>
  <si>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</si>
  <si>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</si>
  <si>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</si>
  <si>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</si>
  <si>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</si>
  <si>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</si>
  <si>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</si>
  <si>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</si>
  <si>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</si>
  <si>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</si>
  <si>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</si>
  <si>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</si>
  <si>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</si>
  <si>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</si>
  <si>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</si>
  <si>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</si>
  <si>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</si>
  <si>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</si>
  <si>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</si>
  <si>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</si>
  <si>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</si>
  <si>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</si>
  <si>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</si>
  <si>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</si>
  <si>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</si>
  <si>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</si>
  <si>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</si>
  <si>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</si>
  <si>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</si>
  <si>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</si>
  <si>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</si>
  <si>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</si>
  <si>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</si>
  <si>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</si>
  <si>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</si>
  <si>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</si>
  <si>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</si>
  <si>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</si>
  <si>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</si>
  <si>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</si>
  <si>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</si>
  <si>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</si>
  <si>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</si>
  <si>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</si>
  <si>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</si>
  <si>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</si>
  <si>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</si>
  <si>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</si>
  <si>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</si>
  <si>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</si>
  <si>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</si>
  <si>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</si>
  <si>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</si>
  <si>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</si>
  <si>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</si>
  <si>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</si>
  <si>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</si>
  <si>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</si>
  <si>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</si>
  <si>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</si>
  <si>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</si>
  <si>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</si>
  <si>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</si>
  <si>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</si>
  <si>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</si>
  <si>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</si>
  <si>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</si>
  <si>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</si>
  <si>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</si>
  <si>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</si>
  <si>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</si>
  <si>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</si>
  <si>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</si>
  <si>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</si>
  <si>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</si>
  <si>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</si>
  <si>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</si>
  <si>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</si>
  <si>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</si>
  <si>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</si>
  <si>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</si>
  <si>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</si>
  <si>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</si>
  <si>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</si>
  <si>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</si>
  <si>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</si>
  <si>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</si>
  <si>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</si>
  <si>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</si>
  <si>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</si>
  <si>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</si>
  <si>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</si>
  <si>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</si>
  <si>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</si>
  <si>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</si>
  <si>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</si>
  <si>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</si>
  <si>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</si>
  <si>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</si>
  <si>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</si>
  <si>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</si>
  <si>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</si>
  <si>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</si>
  <si>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</si>
  <si>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</si>
  <si>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</si>
  <si>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</si>
  <si>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</si>
  <si>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</si>
  <si>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</si>
  <si>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</si>
  <si>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</si>
  <si>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</si>
  <si>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</si>
  <si>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</si>
  <si>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</si>
  <si>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</si>
  <si>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</si>
  <si>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</si>
  <si>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</si>
  <si>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</si>
  <si>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</si>
  <si>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</si>
  <si>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</si>
  <si>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</si>
  <si>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</si>
  <si>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</si>
  <si>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</si>
  <si>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</si>
  <si>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</si>
  <si>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</si>
  <si>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</si>
  <si>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</si>
  <si>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</si>
  <si>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</si>
  <si>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</si>
  <si>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</si>
  <si>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</si>
  <si>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</si>
  <si>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</si>
  <si>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</si>
  <si>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</si>
  <si>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</si>
  <si>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</si>
  <si>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</si>
  <si>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</si>
  <si>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</si>
  <si>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</si>
  <si>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</si>
  <si>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</si>
  <si>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</si>
  <si>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</si>
  <si>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</si>
  <si>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</si>
  <si>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</si>
  <si>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</si>
  <si>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</si>
  <si>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</si>
  <si>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</si>
  <si>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</si>
  <si>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</si>
  <si>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</si>
  <si>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</si>
  <si>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</si>
  <si>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</si>
  <si>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</si>
  <si>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</si>
  <si>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</si>
  <si>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</si>
  <si>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</si>
  <si>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</si>
  <si>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</si>
  <si>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</si>
  <si>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</si>
  <si>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</si>
  <si>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</si>
  <si>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</si>
  <si>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</si>
  <si>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</si>
  <si>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</si>
  <si>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</si>
  <si>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</si>
  <si>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</si>
  <si>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</si>
  <si>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</si>
  <si>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</si>
  <si>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</si>
  <si>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</si>
  <si>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</si>
  <si>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</si>
  <si>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</si>
  <si>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</si>
  <si>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</si>
  <si>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</si>
  <si>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</si>
  <si>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</si>
  <si>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</si>
  <si>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</si>
  <si>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</si>
  <si>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</si>
  <si>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</si>
  <si>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</si>
  <si>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</si>
  <si>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</si>
  <si>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</si>
  <si>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</si>
  <si>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</si>
  <si>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</si>
  <si>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</si>
  <si>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</si>
  <si>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</si>
  <si>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</si>
  <si>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</si>
  <si>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</si>
  <si>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</si>
  <si>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</si>
  <si>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</si>
  <si>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</si>
  <si>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</si>
  <si>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</si>
  <si>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</si>
  <si>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</si>
  <si>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</si>
  <si>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</si>
  <si>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</si>
  <si>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</si>
  <si>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</si>
  <si>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</si>
  <si>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</si>
  <si>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</si>
  <si>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</si>
  <si>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</si>
  <si>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</si>
  <si>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</si>
  <si>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</si>
  <si>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</si>
  <si>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</si>
  <si>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</si>
  <si>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</si>
  <si>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</si>
  <si>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</si>
  <si>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</si>
  <si>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</si>
  <si>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</si>
  <si>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</si>
  <si>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</si>
  <si>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</si>
  <si>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</si>
  <si>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</si>
  <si>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</si>
  <si>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</si>
  <si>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</si>
  <si>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</si>
  <si>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</si>
  <si>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</si>
  <si>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</si>
  <si>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</si>
  <si>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</si>
  <si>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</si>
  <si>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</si>
  <si>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</si>
  <si>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</si>
  <si>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</si>
  <si>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</si>
  <si>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</si>
  <si>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</si>
  <si>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</si>
  <si>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</si>
  <si>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</si>
  <si>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</si>
  <si>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</si>
  <si>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</si>
  <si>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</si>
  <si>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</si>
  <si>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</si>
  <si>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</si>
  <si>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</si>
  <si>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</si>
  <si>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</si>
  <si>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</si>
  <si>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</si>
  <si>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</si>
  <si>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</si>
  <si>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</si>
  <si>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</si>
  <si>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</si>
  <si>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</si>
  <si>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</si>
  <si>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</si>
  <si>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</si>
  <si>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</si>
  <si>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</si>
  <si>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</si>
  <si>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</si>
  <si>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</si>
  <si>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</si>
  <si>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</si>
  <si>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</si>
  <si>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</si>
  <si>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</si>
  <si>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</si>
  <si>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</si>
  <si>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</si>
  <si>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</si>
  <si>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</si>
  <si>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</si>
  <si>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</si>
  <si>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</si>
  <si>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</si>
  <si>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</si>
  <si>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</si>
  <si>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</si>
  <si>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</si>
  <si>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</si>
  <si>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</si>
  <si>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</si>
  <si>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</si>
  <si>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</si>
  <si>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</si>
  <si>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</si>
  <si>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</si>
  <si>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</si>
  <si>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</si>
  <si>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</si>
  <si>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</si>
  <si>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</si>
  <si>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</si>
  <si>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</si>
  <si>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</si>
  <si>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</si>
  <si>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</si>
  <si>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</si>
  <si>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</si>
  <si>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</si>
  <si>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</si>
  <si>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</si>
  <si>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</si>
  <si>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</si>
  <si>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</si>
  <si>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</si>
  <si>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</si>
  <si>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</si>
  <si>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</si>
  <si>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</si>
  <si>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</si>
  <si>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</si>
  <si>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</si>
  <si>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</si>
  <si>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</si>
  <si>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</si>
  <si>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</si>
  <si>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</si>
  <si>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</si>
  <si>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</si>
  <si>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</si>
  <si>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</si>
  <si>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</si>
  <si>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</si>
  <si>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</si>
  <si>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</si>
  <si>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</si>
  <si>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</si>
  <si>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</si>
  <si>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</si>
  <si>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</si>
  <si>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</si>
  <si>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</si>
  <si>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</si>
  <si>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</si>
  <si>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</si>
  <si>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</si>
  <si>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</si>
  <si>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</si>
  <si>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</si>
  <si>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</si>
  <si>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</si>
  <si>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</si>
  <si>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</si>
  <si>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</si>
  <si>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</si>
  <si>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</si>
  <si>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</si>
  <si>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</si>
  <si>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</si>
  <si>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</si>
  <si>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</si>
  <si>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</si>
  <si>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</si>
  <si>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</si>
  <si>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</si>
  <si>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</si>
  <si>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</si>
  <si>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</si>
  <si>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</si>
  <si>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</si>
  <si>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</si>
  <si>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</si>
  <si>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</si>
  <si>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</si>
  <si>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</si>
  <si>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</si>
  <si>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</si>
  <si>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</si>
  <si>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</si>
  <si>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</si>
  <si>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</si>
  <si>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</si>
  <si>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</si>
  <si>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</si>
  <si>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</si>
  <si>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</si>
  <si>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</si>
  <si>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</si>
  <si>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</si>
  <si>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</si>
  <si>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</si>
  <si>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</si>
  <si>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</si>
  <si>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</si>
  <si>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</si>
  <si>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</si>
  <si>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</si>
  <si>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</si>
  <si>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</si>
  <si>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</si>
  <si>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</si>
  <si>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</si>
  <si>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</si>
  <si>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</si>
  <si>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</si>
  <si>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</si>
  <si>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</si>
  <si>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</si>
  <si>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</si>
  <si>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</si>
  <si>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</si>
  <si>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</si>
  <si>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</si>
  <si>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</si>
  <si>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</si>
  <si>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</si>
  <si>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</si>
  <si>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</si>
  <si>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</si>
  <si>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</si>
  <si>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</si>
  <si>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</si>
  <si>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</si>
  <si>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</si>
  <si>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</si>
  <si>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</si>
  <si>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</si>
  <si>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</si>
  <si>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</si>
  <si>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</si>
  <si>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</si>
  <si>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</si>
  <si>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</si>
  <si>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</si>
  <si>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</si>
  <si>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</si>
  <si>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</si>
  <si>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</si>
  <si>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</si>
  <si>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</si>
  <si>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</si>
  <si>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</si>
  <si>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</si>
  <si>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</si>
  <si>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</si>
  <si>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</si>
  <si>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</si>
  <si>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</si>
  <si>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</si>
  <si>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</si>
  <si>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</si>
  <si>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</si>
  <si>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</si>
  <si>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</si>
  <si>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</si>
  <si>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</si>
  <si>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</si>
  <si>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</si>
  <si>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</si>
  <si>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</si>
  <si>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</si>
  <si>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</si>
  <si>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</si>
  <si>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</si>
  <si>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</si>
  <si>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</si>
  <si>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</si>
  <si>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</si>
  <si>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</si>
  <si>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</si>
  <si>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</si>
  <si>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</si>
  <si>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</si>
  <si>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</si>
  <si>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</si>
  <si>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</si>
  <si>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</si>
  <si>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</si>
  <si>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</si>
  <si>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</si>
  <si>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</si>
  <si>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</si>
  <si>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</si>
  <si>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</si>
  <si>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</si>
  <si>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</si>
  <si>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</si>
  <si>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</si>
  <si>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</si>
  <si>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</si>
  <si>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</si>
  <si>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</si>
  <si>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</si>
  <si>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</si>
  <si>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</si>
  <si>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</si>
  <si>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</si>
  <si>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</si>
  <si>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</si>
  <si>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</si>
  <si>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</si>
  <si>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</si>
  <si>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</si>
  <si>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</si>
  <si>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</si>
  <si>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</si>
  <si>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</si>
  <si>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</si>
  <si>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</si>
  <si>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</si>
  <si>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</si>
  <si>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</si>
  <si>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</si>
  <si>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</si>
  <si>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</si>
  <si>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</si>
  <si>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</si>
  <si>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</si>
  <si>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</si>
  <si>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</si>
  <si>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</si>
  <si>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</si>
  <si>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</si>
  <si>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</si>
  <si>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</si>
  <si>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</si>
  <si>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</si>
  <si>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</si>
  <si>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</si>
  <si>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</si>
  <si>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</si>
  <si>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</si>
  <si>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</si>
  <si>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</si>
  <si>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</si>
  <si>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</si>
  <si>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</si>
  <si>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</si>
  <si>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</si>
  <si>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</si>
  <si>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</si>
  <si>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</si>
  <si>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</si>
  <si>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</si>
  <si>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</si>
  <si>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</si>
  <si>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</si>
  <si>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</si>
  <si>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</si>
  <si>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</si>
  <si>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</si>
  <si>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</si>
  <si>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</si>
  <si>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</si>
  <si>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</si>
  <si>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</si>
  <si>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</si>
  <si>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</si>
  <si>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</si>
  <si>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</si>
  <si>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</si>
  <si>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</si>
  <si>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</si>
  <si>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</si>
  <si>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</si>
  <si>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</si>
  <si>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</si>
  <si>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</si>
  <si>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</si>
  <si>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</si>
  <si>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</si>
  <si>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</si>
  <si>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</si>
  <si>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</si>
  <si>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</si>
  <si>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</si>
  <si>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</si>
  <si>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</si>
  <si>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</si>
  <si>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</si>
  <si>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</si>
  <si>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</si>
  <si>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</si>
  <si>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</si>
  <si>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</si>
  <si>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</si>
  <si>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</si>
  <si>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</si>
  <si>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</si>
  <si>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</si>
  <si>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</si>
  <si>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</si>
  <si>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</si>
  <si>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</si>
  <si>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</si>
  <si>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</si>
  <si>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</si>
  <si>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</si>
  <si>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</si>
  <si>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</si>
  <si>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</si>
  <si>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</si>
  <si>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</si>
  <si>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</si>
  <si>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</si>
  <si>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</si>
  <si>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</si>
  <si>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</si>
  <si>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</si>
  <si>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</si>
  <si>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</si>
  <si>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</si>
  <si>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</si>
  <si>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</si>
  <si>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</si>
  <si>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</si>
  <si>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</si>
  <si>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</si>
  <si>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</si>
  <si>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</si>
  <si>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</si>
  <si>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</si>
  <si>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</si>
  <si>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</si>
  <si>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</si>
  <si>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</si>
  <si>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</si>
  <si>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</si>
  <si>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</si>
  <si>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</si>
  <si>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</si>
  <si>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</si>
  <si>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</si>
  <si>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</si>
  <si>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</si>
  <si>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</si>
  <si>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</si>
  <si>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</si>
  <si>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</si>
  <si>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</si>
  <si>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</si>
  <si>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</si>
  <si>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</si>
  <si>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</si>
  <si>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</si>
  <si>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</si>
  <si>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</si>
  <si>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</si>
  <si>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</si>
  <si>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</si>
  <si>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</si>
  <si>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</si>
  <si>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</si>
  <si>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</si>
  <si>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</si>
  <si>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</si>
  <si>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</si>
  <si>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</si>
  <si>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</si>
  <si>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</si>
  <si>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</si>
  <si>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</si>
  <si>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</si>
  <si>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</si>
  <si>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</si>
  <si>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</si>
  <si>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</si>
  <si>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</si>
  <si>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</si>
  <si>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</si>
  <si>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</si>
  <si>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</si>
  <si>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</si>
  <si>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</si>
  <si>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</si>
  <si>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</si>
  <si>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</si>
  <si>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</si>
  <si>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</si>
  <si>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</si>
  <si>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</si>
  <si>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</si>
  <si>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</si>
  <si>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</si>
  <si>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</si>
  <si>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</si>
  <si>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</si>
  <si>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</si>
  <si>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</si>
  <si>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</si>
  <si>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</si>
  <si>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</si>
  <si>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</si>
  <si>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</si>
  <si>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</si>
  <si>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</si>
  <si>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</si>
  <si>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</si>
  <si>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</si>
  <si>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</si>
  <si>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</si>
  <si>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</si>
  <si>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</si>
  <si>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</si>
  <si>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</si>
  <si>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</si>
  <si>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</si>
  <si>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</si>
  <si>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</si>
  <si>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</si>
  <si>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</si>
  <si>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</si>
  <si>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</si>
  <si>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</si>
  <si>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</si>
  <si>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</si>
  <si>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</si>
  <si>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</si>
  <si>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</si>
  <si>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</si>
  <si>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</si>
  <si>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</si>
  <si>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</si>
  <si>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</si>
  <si>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</si>
  <si>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</si>
  <si>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</si>
  <si>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</si>
  <si>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</si>
  <si>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</si>
  <si>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</si>
  <si>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</si>
  <si>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</si>
  <si>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</si>
  <si>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</si>
  <si>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</si>
  <si>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</si>
  <si>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</si>
  <si>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</si>
  <si>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</si>
  <si>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</si>
  <si>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</si>
  <si>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</si>
  <si>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</si>
  <si>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</si>
  <si>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</si>
  <si>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</si>
  <si>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</si>
  <si>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</si>
  <si>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</si>
  <si>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</si>
  <si>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</si>
  <si>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</si>
  <si>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</si>
  <si>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</si>
  <si>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</si>
  <si>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</si>
  <si>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</si>
  <si>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</si>
  <si>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</si>
  <si>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</si>
  <si>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</si>
  <si>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</si>
  <si>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</si>
  <si>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</si>
  <si>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</si>
  <si>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</si>
  <si>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</si>
  <si>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</si>
  <si>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</si>
  <si>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</si>
  <si>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</si>
  <si>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</si>
  <si>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</si>
  <si>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</si>
  <si>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</si>
  <si>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</si>
  <si>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</si>
  <si>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</si>
  <si>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</si>
  <si>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</si>
  <si>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</si>
  <si>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</si>
  <si>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</si>
  <si>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</si>
  <si>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</si>
  <si>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</si>
  <si>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</si>
  <si>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</si>
  <si>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</si>
  <si>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</si>
  <si>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</si>
  <si>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</si>
  <si>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</si>
  <si>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</si>
  <si>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</si>
  <si>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</si>
  <si>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</si>
  <si>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</si>
  <si>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</si>
  <si>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</si>
  <si>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</si>
  <si>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</si>
  <si>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</si>
  <si>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</si>
  <si>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</si>
  <si>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</si>
  <si>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</si>
  <si>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</si>
  <si>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</si>
  <si>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</si>
  <si>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</si>
  <si>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</si>
  <si>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</si>
  <si>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</si>
  <si>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</si>
  <si>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</si>
  <si>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</si>
  <si>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</si>
  <si>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</si>
  <si>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</si>
  <si>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</si>
  <si>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</si>
  <si>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</si>
  <si>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</si>
  <si>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</si>
  <si>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</si>
  <si>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</si>
  <si>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</si>
  <si>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</si>
  <si>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</si>
  <si>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</si>
  <si>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</si>
  <si>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</si>
  <si>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</si>
  <si>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</si>
  <si>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</si>
  <si>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</si>
  <si>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</si>
  <si>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</si>
  <si>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</si>
  <si>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</si>
  <si>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</si>
  <si>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</si>
  <si>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</si>
  <si>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</si>
  <si>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</si>
  <si>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</si>
  <si>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</si>
  <si>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</si>
  <si>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</si>
  <si>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</si>
  <si>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</si>
  <si>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</si>
  <si>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</si>
  <si>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</si>
  <si>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</si>
  <si>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</si>
  <si>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</si>
  <si>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</si>
  <si>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</si>
  <si>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</si>
  <si>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</si>
  <si>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</si>
  <si>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</si>
  <si>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</si>
  <si>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</si>
  <si>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</si>
  <si>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</si>
  <si>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</si>
  <si>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</si>
  <si>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</si>
  <si>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</si>
  <si>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</si>
  <si>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</si>
  <si>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</si>
  <si>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</si>
  <si>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</si>
  <si>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</si>
  <si>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</si>
  <si>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</si>
  <si>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</si>
  <si>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</si>
  <si>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</si>
  <si>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</si>
  <si>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</si>
  <si>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</si>
  <si>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</si>
  <si>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</si>
  <si>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</si>
  <si>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</si>
  <si>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</si>
  <si>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</si>
  <si>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</si>
  <si>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</si>
  <si>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</si>
  <si>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</si>
  <si>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</si>
  <si>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</si>
  <si>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</si>
  <si>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</si>
  <si>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</si>
  <si>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</si>
  <si>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</si>
  <si>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</si>
  <si>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</si>
  <si>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</si>
  <si>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</si>
  <si>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</si>
  <si>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</si>
  <si>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</si>
  <si>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</si>
  <si>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</si>
  <si>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</si>
  <si>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</si>
  <si>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</si>
  <si>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</si>
  <si>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</si>
  <si>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</si>
  <si>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</si>
  <si>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</si>
  <si>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</si>
  <si>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</si>
  <si>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</si>
  <si>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</si>
  <si>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</si>
  <si>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</si>
  <si>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</si>
  <si>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</si>
  <si>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</si>
  <si>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</si>
  <si>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</si>
  <si>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</si>
  <si>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</si>
  <si>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</si>
  <si>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</si>
  <si>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</si>
  <si>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</si>
  <si>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</si>
  <si>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</si>
  <si>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</si>
  <si>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</si>
  <si>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</si>
  <si>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</si>
  <si>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</si>
  <si>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</si>
  <si>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</si>
  <si>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</si>
  <si>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</si>
  <si>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</si>
  <si>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</si>
  <si>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</si>
  <si>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</si>
  <si>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</si>
  <si>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</si>
  <si>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</si>
  <si>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</si>
  <si>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</si>
  <si>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</si>
  <si>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</si>
  <si>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</si>
  <si>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</si>
  <si>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</si>
  <si>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</si>
  <si>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</si>
  <si>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</si>
  <si>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</si>
  <si>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</si>
  <si>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</si>
  <si>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</si>
  <si>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</si>
  <si>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</si>
  <si>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</si>
  <si>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</si>
  <si>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</si>
  <si>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</si>
  <si>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</si>
  <si>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</si>
  <si>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</si>
  <si>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</si>
  <si>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</si>
  <si>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</si>
  <si>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</si>
  <si>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</si>
  <si>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</si>
  <si>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</si>
  <si>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</si>
  <si>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</si>
  <si>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</si>
  <si>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</si>
  <si>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</si>
  <si>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</si>
  <si>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</si>
  <si>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</si>
  <si>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</si>
  <si>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</si>
  <si>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</si>
  <si>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</si>
  <si>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</si>
  <si>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</si>
  <si>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</si>
  <si>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</si>
  <si>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</si>
  <si>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</si>
  <si>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</si>
  <si>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</si>
  <si>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</si>
  <si>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</si>
  <si>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</si>
  <si>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</si>
  <si>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</si>
  <si>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</si>
  <si>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</si>
  <si>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</si>
  <si>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</si>
  <si>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</si>
  <si>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</si>
  <si>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</si>
  <si>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</si>
  <si>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</si>
  <si>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</si>
  <si>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</si>
  <si>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</si>
  <si>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</si>
  <si>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</si>
  <si>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</si>
  <si>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</si>
  <si>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</si>
  <si>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</si>
  <si>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</si>
  <si>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</si>
  <si>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</si>
  <si>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</si>
  <si>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</si>
  <si>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</si>
  <si>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</si>
  <si>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</si>
  <si>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</si>
  <si>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</si>
  <si>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</si>
  <si>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</si>
  <si>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</si>
  <si>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</si>
  <si>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</si>
  <si>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</si>
  <si>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</si>
  <si>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</si>
  <si>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</si>
  <si>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</si>
  <si>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</si>
  <si>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</si>
  <si>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</si>
  <si>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</si>
  <si>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</si>
  <si>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</si>
  <si>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</si>
  <si>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</si>
  <si>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</si>
  <si>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</si>
  <si>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</si>
  <si>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</si>
  <si>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</si>
  <si>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</si>
  <si>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</si>
  <si>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</si>
  <si>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</si>
  <si>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</si>
  <si>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</si>
  <si>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</si>
  <si>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</si>
  <si>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</si>
  <si>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</si>
  <si>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</si>
  <si>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</si>
  <si>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</si>
  <si>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</si>
  <si>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</si>
  <si>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</si>
  <si>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</si>
  <si>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</si>
  <si>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</si>
  <si>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</si>
  <si>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</si>
  <si>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</si>
  <si>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</si>
  <si>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</si>
  <si>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</si>
  <si>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</si>
  <si>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</si>
  <si>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</si>
  <si>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</si>
  <si>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</si>
  <si>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</si>
  <si>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</si>
  <si>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</si>
  <si>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</si>
  <si>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</si>
  <si>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</si>
  <si>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</si>
  <si>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</si>
  <si>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</si>
  <si>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</si>
  <si>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</si>
  <si>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</si>
  <si>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</si>
  <si>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</si>
  <si>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</si>
  <si>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</si>
  <si>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</si>
  <si>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</si>
  <si>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</si>
  <si>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</si>
  <si>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</si>
  <si>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</si>
  <si>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</si>
  <si>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</si>
  <si>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</si>
  <si>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</si>
  <si>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</si>
  <si>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</si>
  <si>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</si>
  <si>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</si>
  <si>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</si>
  <si>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</si>
  <si>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</si>
  <si>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</si>
  <si>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</si>
  <si>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</si>
  <si>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</si>
  <si>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</si>
  <si>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</si>
  <si>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</si>
  <si>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</si>
  <si>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</si>
  <si>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</si>
  <si>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</si>
  <si>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</si>
  <si>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</si>
  <si>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</si>
  <si>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</si>
  <si>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</si>
  <si>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</si>
  <si>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</si>
  <si>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</si>
  <si>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</si>
  <si>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</si>
  <si>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</si>
  <si>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</si>
  <si>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</si>
  <si>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</si>
  <si>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</si>
  <si>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</si>
  <si>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</si>
  <si>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</si>
  <si>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</si>
  <si>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</si>
  <si>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</si>
  <si>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</si>
  <si>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</si>
  <si>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</si>
  <si>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</si>
  <si>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</si>
  <si>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</si>
  <si>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</si>
  <si>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</si>
  <si>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</si>
  <si>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</si>
  <si>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</si>
  <si>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</si>
  <si>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</si>
  <si>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</si>
  <si>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</si>
  <si>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</si>
  <si>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</si>
  <si>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</si>
  <si>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</si>
  <si>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</si>
  <si>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</si>
  <si>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</si>
  <si>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</si>
  <si>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</si>
  <si>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</si>
  <si>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</si>
  <si>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</si>
  <si>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</si>
  <si>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</si>
  <si>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</si>
  <si>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</si>
  <si>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</si>
  <si>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</si>
  <si>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</si>
  <si>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</si>
  <si>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</si>
  <si>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</si>
  <si>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</si>
  <si>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</si>
  <si>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</si>
  <si>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</si>
  <si>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</si>
  <si>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</si>
  <si>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</si>
  <si>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</si>
  <si>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</si>
  <si>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</si>
  <si>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</si>
  <si>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</si>
  <si>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</si>
  <si>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</si>
  <si>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</si>
  <si>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</si>
  <si>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</si>
  <si>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</si>
  <si>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</si>
  <si>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</si>
  <si>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</si>
  <si>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</si>
  <si>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</si>
  <si>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</si>
  <si>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</si>
  <si>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</si>
  <si>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</si>
  <si>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</si>
  <si>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</si>
  <si>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</si>
  <si>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</si>
  <si>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</si>
  <si>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</si>
  <si>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</si>
  <si>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</si>
  <si>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</si>
  <si>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PCM-20251123-00001099</t>
  </si>
  <si>
    <t>SCECO cut in area and EM saving HUB MLJI0387</t>
  </si>
  <si>
    <t>No pcm</t>
  </si>
  <si>
    <t>after HUB site HJR0230 restored as per TRM site down local EM team on the way need 90 Min</t>
  </si>
  <si>
    <t>ETA 30 mins</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</si>
  <si>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</si>
  <si>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</si>
  <si>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</si>
  <si>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</si>
  <si>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</si>
  <si>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</si>
  <si>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</si>
  <si>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</si>
  <si>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</si>
  <si>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</si>
  <si>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</si>
  <si>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</si>
  <si>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TT-20251123-01163</t>
  </si>
  <si>
    <t xml:space="preserve">HAJ0232 </t>
  </si>
  <si>
    <t xml:space="preserve">scattered sites  HAJ0232 &amp; HAJ0109 / EM team need 30 min for HAJ0232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</si>
</sst>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4" totalsRowShown="0" headerRowDxfId="47" dataDxfId="46" headerRowBorderDxfId="44" tableBorderDxfId="45" totalsRowBorderDxfId="43">
  <autoFilter ref="A1:L4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6" totalsRowShown="0" headerRowDxfId="30" dataDxfId="29" headerRowBorderDxfId="27" tableBorderDxfId="28">
  <autoFilter ref="A1:L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321.68248263889109</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45984.630908564817</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45984.630908564817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45984.630908564817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45984.630908564817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45984.630908564817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45984.630908564817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45984.630908564817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45984.630908564817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45984.630908564817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45984.630908564817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45984.630908564817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45984.630908564817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45984.630908564817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45984.630908564817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45984.630908564817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45984.630908564817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45984.630908564817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45984.630908564817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45984.630908564817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45984.630908564817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45984.630908564817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45984.630908564817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45984.630908564817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45984.630908564817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45984.630908564817</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45984.630908564817</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45984.630908564817</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45984.630908564817</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45984.630908564817</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E251DCFA-7298-4206-B5A6-D326D2C03088}"/>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159.63107083333307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0.24348981481307419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45984.630908796295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45984.630908796295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45984.630908796295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45984.630908796295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45984.630908796295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45984.630908796295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45984.630908796295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45984.630908796295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45984.630908796295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45984.630908796295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45984.630908796295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45984.630908796295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45984.630908796295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45984.630908796295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45984.630908796295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45984.630908796295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45984.630908796295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45984.630908796295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45984.630908796295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45984.630908796295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45984.630908796295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45984.630908796295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45984.630908796295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45984.630908796295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45984.630908796295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45984.630908796295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45984.630908796295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45984.630908796295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45984.630908796295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45984.630908796295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45984.630908796295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45984.630908796295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45984.630908796295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45984.630908796295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45984.630908796295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45984.630908796295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45984.630908796295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45984.630908796295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45984.630908796295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45984.630908796295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45984.630908796295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45984.630908796295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45984.630908796295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45984.630908796295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45984.630908796295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45984.630908796295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45984.630908796295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45984.630908796295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45984.630908796295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45984.630908796295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45984.630908796295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45984.630908796295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45984.630908796295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45984.630908796295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45984.630908796295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45984.630908796295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45984.630908796295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45984.630908796295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45984.630908796295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45984.630908796295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45984.630908796295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45984.630908796295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45984.630908796295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45984.630908796295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45984.630908796295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45984.630908796295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45984.630908796295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45984.630908796295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45984.630908796295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45984.630908796295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45984.630908796295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45984.630908796295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45984.630908796295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45984.630908796295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45984.630908796295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45984.630908796295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45984.630908796295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45984.630908796295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45984.630908796295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45984.630908796295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45984.630908796295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45984.630908796295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45984.630908796295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45984.630908796295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45984.630908796295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45984.630908796295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45984.630908796295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45984.630908796295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45984.630908796295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45984.630908796295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45984.630908796295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45984.630908796295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45984.630908796295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45984.630908796295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45984.630908796295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45984.630908796295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45984.630908796295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45984.630908796295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45984.630908796295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45984.630908796295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45984.630908796295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45984.630908796295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45984.630908796295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45984.630908796295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45984.630908796295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45984.630908796295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45984.630908796295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45984.630908796295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45984.630908796295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45984.630908796295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45984.630908796295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45984.630908796295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45984.630908796295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45984.630908796295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45984.630908796295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45984.630908796295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45984.630908796295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45984.630908796295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45984.630908796295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45984.630908796295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45984.630908796295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45984.630908796295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45984.630908796295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45984.630908796295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45984.630908796295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45984.630908796295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45984.630908796295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45984.630908796295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45984.630908796295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45984.630908796295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45984.630908796295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45984.630908796295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45984.630908796295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45984.630908796295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45984.630908796295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45984.630908796295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45984.630908796295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45984.630908796295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45984.630908796295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45984.630908796295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45984.630908796295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45984.630908796295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45984.630908796295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45984.630908796295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45984.630908796295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45984.630908796295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45984.630908796295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45984.630908796295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45984.630908796295</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45984.630908796295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45984.630908796295</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45984.630908796295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45984.630908796295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45984.630908796295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45984.630908796295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45984.630908796295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45984.630908796295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45984.630908796295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45984.630908796295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45984.630908796295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45984.630908796295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45984.630908796295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45984.630908796295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45984.630908796295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45984.630908796295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45984.630908796295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45984.630908796295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45984.630908796295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45984.630908796295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45984.630908796295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45984.630908796295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45984.630908796295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45984.630908796295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45984.630908796295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45984.630908796295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45984.630908796295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45984.630908796295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45984.630908796295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45984.630908796295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45984.630908796295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45984.630908796295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45984.630908796295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45984.630908796295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45984.630908796295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45984.630908796295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45984.630908796295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45984.630908796295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45984.630908796295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45984.630908796295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45984.630908796295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45984.630908796295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45984.630908796295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45984.630908796295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45984.630908796295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45984.630908796295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45984.630908796295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45984.630908796295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45984.630908796295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45984.630908796295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45984.630908796295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45984.630908796295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45984.630908796295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45984.630908796295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45984.630908796295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45984.630908796295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45984.630908796295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45984.630908796295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45984.630908796295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45984.630908796295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45984.630908796295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45984.630908796295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45984.630908796295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45984.630908796295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45984.630908796295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45984.630908796295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45984.630908796295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45984.630908796295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45984.630908796295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45984.630908796295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45984.630908796295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45984.630908796295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45984.630908796295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45984.630908796295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45984.630908796295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45984.630908796295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45984.630908796295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45984.630908796295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45984.630908796295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45984.630908796295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45984.630908796295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45984.630908796295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45984.630908796295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45984.630908796295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45984.630908796295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45984.630908796295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45984.630908796295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45984.630908796295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45984.630908796295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45984.630908796295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45984.630908796295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45984.630908796295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45984.630908796295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45984.630908796295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45984.630908796295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45984.630908796295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45984.630908796295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45984.630908796295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45984.630908796295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45984.630908796295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45984.630908796295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45984.630908796295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45984.630908796295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45984.630908796295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45984.630908796295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45984.630908796295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45984.630908796295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45984.630908796295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45984.630908796295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45984.630908796295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45984.630908796295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45984.630908796295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45984.630908796295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45984.630908796295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45984.630908796295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45984.630908796295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45984.630908796295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45984.630908796295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45984.630908796295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45984.630908796295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45984.630908796295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45984.630908796295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45984.630908796295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45984.630908796295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45984.630908796295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45984.630908796295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45984.630908796295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45984.630908796295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45984.630908796295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45984.630908796295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45984.630908796295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45984.630908796295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45984.630908796295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45984.630908796295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45984.630908796295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45984.630908796295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45984.630908796295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45984.630908796295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45984.630908796295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45984.630908796295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45984.630908796295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45984.630908796295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45984.630908796295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45984.630908796295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45984.630908796295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45984.630908796295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45984.630908796295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45984.630908796295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45984.630908796295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45984.630908796295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45984.630908796295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45984.630908796295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45984.630908796295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45984.630908796295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45984.630908796295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45984.630908796295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45984.630908796295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45984.630908796295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45984.630908796295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45984.630908796295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45984.630908796295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45984.630908796295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45984.630908796295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45984.630908796295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45984.630908796295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45984.630908796295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45984.630908796295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45984.630908796295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45984.630908796295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45984.630908796295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45984.630908796295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45984.630908796295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45984.630908796295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45984.630908796295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45984.630908796295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45984.630908796295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45984.630908796295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45984.630908796295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45984.630908796295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45984.630908796295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45984.630908796295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45984.630908796295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45984.630908796295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45984.630908796295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45984.630908796295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45984.630908796295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45984.630908796295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45984.630908796295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45984.630908796295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45984.630908796295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45984.630908796295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45984.630908796295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45984.630908796295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45984.630908796295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45984.630908796295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45984.630908796295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45984.630908796295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45984.630908796295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45984.630908796295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45984.630908796295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45984.630908796295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45984.630908796295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45984.630908796295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45984.630908796295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45984.630908796295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45984.630908796295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45984.630908796295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45984.630908796295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45984.630908796295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45984.630908796295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45984.630908796295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45984.630908796295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45984.630908796295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45984.630908796295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45984.630908796295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45984.630908796295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45984.630908796295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45984.630908796295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45984.630908796295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45984.630908796295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45984.630908796295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45984.630908796295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45984.630908796295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45984.630908796295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45984.630908796295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45984.630908796295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45984.630908796295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45984.630908796295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45984.630908796295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45984.630908796295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45984.630908796295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45984.630908796295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45984.630908796295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45984.630908796295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45984.630908796295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45984.630908796295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45984.630908796295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45984.630908796295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45984.630908796295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45984.630908796295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45984.630908796295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45984.630908796295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45984.630908796295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45984.630908796295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45984.630908796295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45984.630908796295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45984.630908796295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45984.630908796295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45984.630908796295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45984.630908796295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45984.630908796295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45984.630908796295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45984.630908796295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45984.630908796295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45984.630908796295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45984.630908796295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45984.630908796295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45984.630908796295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45984.630908796295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45984.630908796295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45984.630908796295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45984.630908796295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45984.630908796295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45984.630908796295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45984.630908796295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45984.630908796295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45984.630908796295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45984.630908796295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45984.630908796295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45984.630908796295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45984.630908796295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45984.630908796295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45984.630908796295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45984.630908796295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45984.630908796295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45984.630908796295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45984.630908796295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45984.630908796295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45984.630908796295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45984.630908796295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45984.630908796295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45984.630908796295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45984.630908796295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45984.630908796295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45984.630908796295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45984.630908796295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45984.630908796295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45984.630908796295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45984.630908796295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45984.630908796295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45984.630908796295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45984.630908796295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45984.630908796295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45984.630908796295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45984.630908796295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45984.630908796295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45984.630908796295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45984.630908796295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45984.630908796295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45984.630908796295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45984.630908796295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45984.630908796295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45984.630908796295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45984.630908796295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45984.630908796295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45984.630908796295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45984.630908796295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45984.630908796295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45984.630908796295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45984.630908796295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45984.630908796295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45984.630908796295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45984.630908796295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45984.630908796295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45984.630908796295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45984.630908796295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45984.630908796295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45984.630908796295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45984.630908796295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45984.630908796295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45984.630908796295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45984.630908796295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45984.630908796295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45984.630908796295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45984.630908796295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45984.630908796295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45984.630908796295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45984.630908796295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45984.630908796295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45984.630908796295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45984.630908796295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45984.630908796295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45984.630908796295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45984.630908796295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45984.630908796295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45984.630908796295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45984.630908796295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45984.630908796295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45984.630908796295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45984.630908796295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45984.630908796295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45984.630908796295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45984.630908796295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45984.630908796295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45984.630908796295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45984.630908796295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45984.630908796295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45984.630908796295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45984.630908796295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45984.630908796295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45984.630908796295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45984.630908796295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45984.630908796295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45984.630908796295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45984.630908796295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45984.630908796295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45984.630908796295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45984.630908796295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45984.630908796295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45984.630908796295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45984.630908796295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45984.630908796295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45984.630908796295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45984.630908796295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45984.630908796295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45984.630908796295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45984.630908796295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45984.630908796295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45984.630908796295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45984.630908796295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45984.630908796295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45984.630908796295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45984.630908796295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45984.630908796295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45984.630908796295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45984.630908796295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45984.630908796295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45984.630908796295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45984.630908796295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45984.630908796295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45984.630908796295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45984.630908796295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45984.630908796295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45984.630908796295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45984.630908796295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45984.630908796295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45984.630908796295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45984.630908796295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45984.630908796295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45984.630908796295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45984.630908796295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45984.630908796295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45984.630908796295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45984.630908796295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45984.630908796295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45984.630908796295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45984.630908796295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45984.630908796295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45984.630908796295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45984.630908796295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45984.630908796295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45984.630908796295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45984.630908796295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45984.630908796295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45984.630908796295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45984.630908796295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45984.630908796295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45984.630908796295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45984.630908796295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45984.630908796295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45984.630908796295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45984.630908796295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45984.630908796295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45984.630908796295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45984.630908796295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45984.630908796295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45984.630908796295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45984.630908796295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45984.630908796295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45984.630908796295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45984.630908796295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45984.630908796295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45984.630908796295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45984.630908796295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45984.630908796295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45984.630908796295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45984.630908796295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45984.630908796295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45984.630908796295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45984.630908796295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45984.630908796295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45984.630908796295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45984.630908796295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45984.630908796295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45984.630908796295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45984.630908796295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45984.630908796295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45984.630908796295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45984.630908796295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45984.630908796295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45984.630908796295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45984.630908796295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45984.630908796295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45984.630908796295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45984.630908796295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45984.630908796295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45984.630908796295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45984.630908796295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45984.630908796295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45984.630908796295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45984.630908796295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45984.630908796295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45984.630908796295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45984.630908796295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45984.630908796295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45984.630908796295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45984.630908796295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45984.630908796295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45984.630908796295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45984.630908796295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45984.630908796295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45984.630908796295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45984.630908796295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45984.630908796295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45984.630908796295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45984.630908796295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45984.630908796295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45984.630908796295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45984.630908796295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45984.630908796295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45984.630908796295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45984.630908796295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45984.630908796295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45984.630908796295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45984.630908796295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45984.630908796295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45984.630908796295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45984.630908796295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45984.630908796295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45984.630908796295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45984.630908796295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45984.630908796295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45984.630908796295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45984.630908796295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45984.630908796295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45984.630908796295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45984.630908796295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45984.630908796295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45984.630908796295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45984.630908796295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45984.630908796295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45984.630908796295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45984.630908796295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45984.630908796295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45984.630908796295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45984.630908796295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45984.630908796295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45984.630908796295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45984.630908796295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45984.630908796295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45984.630908796295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45984.630908796295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45984.630908796295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45984.630908796295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45984.630908796295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45984.630908796295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45984.630908796295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45984.630908796295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45984.630908796295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45984.630908796295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45984.630908796295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45984.630908796295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45984.630908796295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45984.630908796295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45984.630908796295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45984.630908796295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45984.630908796295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45984.630908796295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45984.630908796295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45984.630908796295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45984.630908796295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45984.630908796295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45984.630908796295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45984.630908796295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45984.630908796295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45984.630908796295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45984.630908796295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45984.630908796295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45984.630908796295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45984.630908796295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45984.630908796295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45984.630908796295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45984.630908796295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45984.630908796295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45984.630908796295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45984.630908796295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45984.630908796295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45984.630908796295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45984.630908796295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45984.630908796295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45984.630908796295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45984.630908796295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45984.630908796295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45984.630908796295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45984.630908796295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45984.630908796295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45984.630908796295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45984.630908796295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45984.630908796295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45984.630908796295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45984.630908796295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45984.630908796295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45984.630908796295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45984.630908796295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45984.630908796295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45984.630908796295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45984.630908796295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45984.630908796295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45984.630908796295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45984.630908796295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45984.630908796295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45984.630908796295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45984.630908796295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45984.630908796295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45984.630908796295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45984.630908796295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45984.630908796295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45984.630908796295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45984.630908796295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45984.630908796295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45984.630908796295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45984.630908796295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45984.630908796295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45984.630908796295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45984.630908796295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45984.630908796295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45984.630908796295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45984.630908796295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45984.630908796295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45984.630908796295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45984.630908796295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45984.630908796295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45984.630908796295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45984.630908796295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45984.630908796295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45984.630908796295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45984.630908796295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45984.630908796295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45984.630908796295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45984.630908796295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45984.630908796295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45984.630908796295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45984.630908796295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45984.630908796295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45984.630908796295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45984.630908796295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45984.630908796295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45984.630908796295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45984.630908796295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45984.630908796295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45984.630908796295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45984.630908796295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45984.630908796295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45984.630908796295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45984.630908796295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45984.630908796295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45984.630908796295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45984.630908796295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45984.630908796295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45984.630908796295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45984.630908796295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45984.630908796295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45984.630908796295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45984.630908796295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45984.630908796295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45984.630908796295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45984.630908796295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45984.630908796295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45984.630908796295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45984.630908796295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45984.630908796295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45984.630908796295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45984.630908796295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45984.630908796295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45984.630908796295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45984.630908796295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45984.630908796295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45984.630908796295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45984.630908796295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45984.630908796295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45984.630908796295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45984.630908796295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45984.630908796295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45984.630908796295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45984.630908796295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45984.630908796295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45984.630908796295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45984.630908796295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45984.630908796295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45984.630908796295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45984.630908796295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45984.630908796295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45984.630908796295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45984.630908796295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45984.630908796295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45984.630908796295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45984.630908796295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45984.630908796295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45984.630908796295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45984.630908796295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45984.630908796295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45984.630908796295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45984.630908796295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45984.630908796295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45984.630908796295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45984.630908796295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45984.630908796295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45984.630908796295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45984.630908796295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45984.630908796295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45984.630908796295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45984.630908796295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45984.630908796295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45984.630908796295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45984.630908796295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45984.630908796295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45984.630908796295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45984.630908796295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45984.630908796295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45984.630908796295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45984.630908796295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45984.630908796295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45984.630908796295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45984.630908796295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45984.630908796295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45984.630908796295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45984.630908796295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45984.630908796295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45984.630908796295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45984.630908796295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45984.630908796295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45984.630908796295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45984.630908796295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45984.630908796295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45984.630908796295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45984.630908796295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45984.630908796295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45984.630908796295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45984.630908796295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45984.630908796295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45984.630908796295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45984.630908796295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45984.630908796295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45984.630908796295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45984.630908796295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45984.630908796295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45984.630908796295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45984.630908796295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45984.630908796295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45984.630908796295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45984.630908796295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45984.630908796295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45984.630908796295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45984.630908796295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45984.630908796295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45984.630908796295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45984.630908796295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45984.630908796295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45984.630908796295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45984.630908796295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45984.630908796295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45984.630908796295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45984.630908796295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45984.630908796295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45984.630908796295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45984.630908796295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45984.630908796295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45984.630908796295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45984.630908796295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45984.630908796295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45984.630908796295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45984.630908796295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45984.630908796295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45984.630908796295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45984.630908796295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45984.630908796295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45984.630908796295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45984.630908796295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45984.630908796295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45984.630908796295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45984.630908796295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45984.630908796295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45984.630908796295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45984.630908796295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45984.630908796295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45984.630908796295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45984.630908796295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45984.630908796295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45984.630908796295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45984.630908796295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45984.630908796295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45984.630908796295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45984.630908796295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45984.630908796295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45984.630908796295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45984.630908796295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45984.630908796295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45984.630908796295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45984.630908796295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45984.630908796295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45984.630908796295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45984.630908796295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45984.630908796295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45984.630908796295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45984.630908796295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45984.630908796295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45984.630908796295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45984.630908796295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45984.630908796295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45984.630908796295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45984.630908796295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45984.630908796295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45984.630908796295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45984.630908796295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45984.630908796295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45984.630908796295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45984.630908796295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45984.630908796295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45984.630908796295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45984.630908796295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45984.630908796295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45984.630908796295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45984.630908796295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45984.630908796295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45984.630908796295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45984.630908796295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45984.630908796295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45984.630908796295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45984.630908796295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45984.630908796295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45984.630908796295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45984.630908796295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45984.630908796295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45984.630908796295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45984.630908796295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45984.630908796295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45984.630908796295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45984.630908796295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45984.630908796295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45984.630908796295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45984.630908796295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45984.630908796295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45984.630908796295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45984.630908796295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45984.630908796295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45984.630908796295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45984.630908796295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45984.630908796295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45984.630908796295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45984.630908796295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45984.630908796295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45984.630908796295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45984.630908796295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45984.630908796295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45984.630908796295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45984.630908796295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45984.630908796295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45984.630908796295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45984.630908796295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45984.630908796295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45984.630908796295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45984.630908796295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45984.630908796295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45984.630908796295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45984.630908796295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45984.630908796295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45984.630908796295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45984.630908796295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45984.630908796295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45984.630908796295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45984.630908796295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45984.630908796295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45984.630908796295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45984.630908796295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45984.630908796295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45984.630908796295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45984.630908796295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45984.630908796295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45984.630908796295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45984.630908796295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45984.630908796295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45984.630908796295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45984.630908796295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45984.630908796295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45984.630908796295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45984.630908796295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45984.630908796295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45984.630908796295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45984.630908796295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45984.630908796295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45984.630908796295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45984.630908796295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45984.630908796295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45984.630908796295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45984.630908796295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45984.630908796295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45984.630908796295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45984.630908796295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45984.630908796295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45984.630908796295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45984.630908796295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45984.630908796295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45984.630908796295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45984.630908796295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45984.630908796295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45984.630908796295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45984.630908796295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45984.630908796295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45984.630908796295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45984.630908796295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45984.630908796295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45984.630908796295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45984.630908796295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45984.630908796295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45984.630908796295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45984.630908796295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45984.630908796295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45984.630908796295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45984.630908796295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45984.630908796295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45984.630908796295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45984.630908796295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45984.630908796295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45984.630908796295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45984.630908796295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45984.630908796295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45984.630908796295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45984.630908796295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45984.630908796295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45984.630908796295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45984.630908796295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45984.630908796295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45984.630908796295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45984.630908796295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45984.630908796295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45984.630908796295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45984.630908796295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45984.630908796295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45984.630908796295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45984.630908796295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45984.630908796295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45984.630908796295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45984.630908796295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45984.630908796295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45984.630908796295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45984.630908796295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45984.630908796295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45984.630908796295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45984.630908796295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45984.630908796295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45984.630908796295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45984.630908796295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45984.630908796295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45984.630908796295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45984.630908796295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45984.630908796295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45984.630908796295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45984.630908796295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45984.630908796295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45984.630908796295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45984.630908796295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45984.630908796295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45984.630908796295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45984.630908796295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45984.630908796295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45984.630908796295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45984.630908796295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45984.630908796295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45984.630908796295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45984.630908796295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45984.630908796295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45984.630908796295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45984.630908796295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45984.630908796295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45984.630908796295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45984.630908796295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45984.630908796295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45984.630908796295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45984.630908796295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45984.630908796295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45984.630908796295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45984.630908796295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45984.630908796295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45984.630908796295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45984.630908796295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45984.630908796295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45984.630908796295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45984.630908796295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45984.630908796295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45984.630908796295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45984.630908796295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45984.630908796295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45984.630908796295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45984.630908796295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45984.630908796295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45984.630908796295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45984.630908796295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45984.630908796295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45984.630908796295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45984.630908796295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45984.630908796295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45984.630908796295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45984.630908796295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45984.630908796295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45984.630908796295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45984.630908796295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45984.630908796295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45984.630908796295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45984.630908796295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45984.630908796295</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4"/>
  <sheetViews>
    <sheetView tabSelected="1" workbookViewId="0">
      <selection activeCell="A9" sqref="A9:X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281.15019120369834</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0.13779513889312511</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36626</v>
      </c>
      <c r="E4" s="94" t="s">
        <v>39021</v>
      </c>
      <c r="F4" s="95"/>
      <c r="G4" s="96">
        <f t="shared" ref="G4:G48" ca="1" si="0">IFERROR(NOW()-F4,"")</f>
        <v>45984.630908564817</v>
      </c>
      <c r="H4" s="95">
        <v>45984.442442129628</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2</v>
      </c>
      <c r="D5" s="91" t="s">
        <v>37323</v>
      </c>
      <c r="E5" s="94" t="s">
        <v>39021</v>
      </c>
      <c r="F5" s="95">
        <v>45984.5622337963</v>
      </c>
      <c r="G5" s="96">
        <f t="shared" ca="1" si="0"/>
        <v>6.8674768517666962E-2</v>
      </c>
      <c r="H5" s="95">
        <v>45984.546261574076</v>
      </c>
      <c r="I5" s="113" t="str">
        <f>IFERROR(VLOOKUP(D5,DB!A:F,6,0),"")</f>
        <v>SCECO</v>
      </c>
      <c r="J5" s="113" t="str">
        <f>IFERROR(VLOOKUP(D5,DB!A:G,7,0),"")</f>
        <v>Dead</v>
      </c>
      <c r="K5" s="97" t="s">
        <v>39114</v>
      </c>
      <c r="L5" s="91" t="str">
        <f>IFERROR(VLOOKUP(D5,DB!A:I,9,0),"")</f>
        <v>Latis</v>
      </c>
    </row>
    <row r="6" spans="1:16" ht="31.5" customHeight="1">
      <c r="A6" s="113" t="s">
        <v>39115</v>
      </c>
      <c r="B6" s="113" t="str">
        <f>IFERROR(VLOOKUP(D6,DB!A:K,11,0),"")</f>
        <v>R4</v>
      </c>
      <c r="C6" s="93">
        <v>1</v>
      </c>
      <c r="D6" s="91" t="s">
        <v>37193</v>
      </c>
      <c r="E6" s="94" t="s">
        <v>39021</v>
      </c>
      <c r="F6" s="95"/>
      <c r="G6" s="96">
        <f t="shared" ca="1" si="0"/>
        <v>45984.630908564817</v>
      </c>
      <c r="H6" s="95">
        <v>45984.505115740743</v>
      </c>
      <c r="I6" s="113" t="str">
        <f>IFERROR(VLOOKUP(D6,DB!A:F,6,0),"")</f>
        <v>SCECO</v>
      </c>
      <c r="J6" s="113" t="str">
        <f>IFERROR(VLOOKUP(D6,DB!A:G,7,0),"")</f>
        <v>Vandalized</v>
      </c>
      <c r="K6" s="97" t="s">
        <v>39116</v>
      </c>
      <c r="L6" s="91" t="str">
        <f>IFERROR(VLOOKUP(D6,DB!A:I,9,0),"")</f>
        <v>Latis</v>
      </c>
    </row>
    <row r="7" spans="1:16" ht="15" customHeight="1">
      <c r="A7" s="113" t="s">
        <v>39111</v>
      </c>
      <c r="B7" s="113" t="str">
        <f>IFERROR(VLOOKUP(D7,DB!A:K,11,0),"")</f>
        <v>R4</v>
      </c>
      <c r="C7" s="93">
        <v>1</v>
      </c>
      <c r="D7" s="91" t="s">
        <v>16463</v>
      </c>
      <c r="E7" s="94"/>
      <c r="F7" s="95"/>
      <c r="G7" s="96">
        <f t="shared" ca="1" si="0"/>
        <v>45984.630908796295</v>
      </c>
      <c r="H7" s="95">
        <v>45984.573553240742</v>
      </c>
      <c r="I7" s="113" t="str">
        <f>IFERROR(VLOOKUP(D7,DB!A:F,6,0),"")</f>
        <v>SCECO</v>
      </c>
      <c r="J7" s="113" t="str">
        <f>IFERROR(VLOOKUP(D7,DB!A:G,7,0),"")</f>
        <v>Dead</v>
      </c>
      <c r="K7" s="97" t="s">
        <v>39117</v>
      </c>
      <c r="L7" s="91" t="str">
        <f>IFERROR(VLOOKUP(D7,DB!A:I,9,0),"")</f>
        <v>Latis</v>
      </c>
    </row>
    <row r="8" spans="1:16" ht="15" customHeight="1">
      <c r="A8" s="113" t="s">
        <v>39111</v>
      </c>
      <c r="B8" s="113" t="str">
        <f>IFERROR(VLOOKUP(D8,DB!A:K,11,0),"")</f>
        <v>R4</v>
      </c>
      <c r="C8" s="93">
        <v>1</v>
      </c>
      <c r="D8" s="91" t="s">
        <v>29913</v>
      </c>
      <c r="E8" s="94"/>
      <c r="F8" s="95"/>
      <c r="G8" s="96">
        <f t="shared" ca="1" si="0"/>
        <v>45984.630908796295</v>
      </c>
      <c r="H8" s="95">
        <v>45984.575011574074</v>
      </c>
      <c r="I8" s="113" t="str">
        <f>IFERROR(VLOOKUP(D8,DB!A:F,6,0),"")</f>
        <v>SCECO</v>
      </c>
      <c r="J8" s="113" t="str">
        <f>IFERROR(VLOOKUP(D8,DB!A:G,7,0),"")</f>
        <v>Vandalized</v>
      </c>
      <c r="K8" s="97" t="s">
        <v>39118</v>
      </c>
      <c r="L8" s="91" t="str">
        <f>IFERROR(VLOOKUP(D8,DB!A:I,9,0),"")</f>
        <v>Latis</v>
      </c>
    </row>
    <row r="9" spans="1:16" ht="15" customHeight="1">
      <c r="A9" s="113"/>
      <c r="B9" s="113" t="str">
        <f>IFERROR(VLOOKUP(D9,DB!A:K,11,0),"")</f>
        <v/>
      </c>
      <c r="C9" s="93"/>
      <c r="D9" s="91"/>
      <c r="E9" s="94"/>
      <c r="F9" s="95"/>
      <c r="G9" s="96">
        <f t="shared" ca="1" si="0"/>
        <v>45984.630908796295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45984.630908796295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45984.630908796295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45984.630908796295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45984.630908796295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45984.630908796295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45984.630908796295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45984.630908796295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45984.630908796295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45984.630908796295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45984.630908796295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45984.630908796295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45984.630908796295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45984.630908796295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45984.630908796295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45984.630908796295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45984.630908796295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45984.630908796295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45984.630908796295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45984.630908796295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45984.630908796295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45984.630908796295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45984.630908796295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45984.630908796295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45984.630908796295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45984.630908796295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45984.630908796295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45984.630908796295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45984.630908796295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45984.630908796295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45984.630908796295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45984.630908796295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45984.630908796295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45984.630908796295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45984.630908796295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45984.630908796295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45984.630908796295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45984.630908796295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45984.630908796295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45984.630908796295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45984.630908796295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45984.630908796295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45984.630908796295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45984.630908796295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45984.630908796295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45984.630908796295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45984.630908796295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45984.630908796295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45984.630908796295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45984.630908796295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45984.630908796295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45984.630908796295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45984.630908796295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45984.630908796295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45984.630908796295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45984.630908796295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45984.630908796295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45984.630908796295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45984.630908796295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45984.630908796295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45984.630908796295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45984.630908796295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45984.630908796295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45984.630908796295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45984.630908796295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45984.630908796295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45984.630908796295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45984.630908796295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45984.630908796295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45984.630908796295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45984.630908796295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45984.630908796295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45984.630908796295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45984.630908796295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45984.630908796295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45984.630908796295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45984.630908796295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45984.630908796295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45984.630908796295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45984.630908796295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45984.630908796295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45984.630908796295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45984.630908796295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45984.630908796295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45984.630908796295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45984.630908796295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45984.630908796295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45984.630908796295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45984.630908796295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45984.630908796295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45984.630908796295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45984.630908796295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45984.630908796295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45984.630908796295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45984.630908796295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45984.630908796295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45984.630908796295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45984.630908796295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45984.630908796295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45984.630908796295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45984.630908796295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45984.630908796295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45984.630908796295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45984.630908796295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45984.630908796295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45984.630908796295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45984.630908796295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45984.630908796295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45984.630908796295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45984.630908796295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45984.630908796295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45984.630908796295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45984.630908796295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45984.630908796295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45984.630908796295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45984.630908796295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45984.630908796295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45984.630908796295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45984.630908796295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45984.630908796295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45984.630908796295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45984.630908796295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45984.630908796295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45984.630908796295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45984.630908796295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45984.630908796295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45984.630908796295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45984.630908796295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45984.630908796295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45984.630908796295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45984.630908796295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45984.630908796295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45984.630908796295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45984.630908796295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45984.630908796295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45984.630908796295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45984.630908796295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45984.630908796295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45984.630908796295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45984.630908796295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45984.630908796295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45984.630908796295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45984.630908796295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45984.630908796295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45984.630908796295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45984.630908796295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45984.630908796295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45984.630908796295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45984.630908796295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45984.630908796295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45984.630908796295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45984.630908796295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45984.630908796295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45984.630908796295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45984.630908796295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45984.630908796295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45984.630908796295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45984.630908796295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45984.630908796295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45984.630908796295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45984.630908796295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45984.630908796295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45984.630908796295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45984.630908796295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45984.630908796295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45984.630908796295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45984.630908796295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45984.630908796295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45984.630908796295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45984.630908796295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45984.630908796295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45984.630908796295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45984.630908796295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45984.630908796295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45984.630908796295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45984.630908796295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45984.630908796295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45984.630908796295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45984.630908796295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45984.630908796295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45984.630908796295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45984.630908796295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45984.630908796295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45984.630908796295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45984.630908796295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45984.630908796295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45984.630908796295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45984.630908796295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45984.630908796295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45984.630908796295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45984.630908796295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45984.630908796295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45984.630908796295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45984.630908796295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45984.630908796295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45984.630908796295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45984.630908796295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45984.630908796295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45984.630908796295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45984.630908796295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45984.630908796295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45984.630908796295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45984.630908796295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45984.630908796295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45984.630908796295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45984.630908796295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45984.630908796295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45984.630908796295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45984.630908796295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45984.630908796295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45984.630908796295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45984.630908796295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45984.630908796295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45984.630908796295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45984.630908796295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45984.630908796295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45984.630908796295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45984.630908796295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45984.630908796295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45984.630908796295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45984.630908796295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45984.630908796295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45984.630908796295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45984.630908796295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45984.630908796295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45984.630908796295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45984.630908796295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45984.630908796295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45984.630908796295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45984.630908796295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45984.630908796295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45984.630908796295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45984.630908796295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45984.630908796295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45984.630908796295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45984.630908796295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45984.630908796295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45984.630908796295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45984.630908796295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45984.630908796295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45984.630908796295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45984.630908796295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45984.630908796295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45984.630908796295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45984.630908796295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45984.630908796295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45984.630908796295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45984.630908796295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45984.630908796295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45984.630908796295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45984.630908796295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45984.630908796295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45984.630908796295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45984.630908796295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45984.630908796295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45984.630908796295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45984.630908796295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45984.630908796295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45984.630908796295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45984.630908796295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45984.630908796295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45984.630908796295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45984.630908796295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45984.630908796295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45984.630908796295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45984.630908796295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45984.630908796295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45984.630908796295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45984.630908796295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45984.630908796295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45984.630908796295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45984.630908796295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45984.630908796295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45984.630908796295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45984.630908796295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45984.630908796295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45984.630908796295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45984.630908796295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45984.630908796295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45984.630908796295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45984.630908796295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45984.630908796295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45984.630908796295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45984.630908796295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45984.630908796295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45984.630908796295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45984.630908796295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45984.630908796295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45984.630908796295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45984.630908796295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45984.630908796295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45984.630908796295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45984.630908796295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45984.630908796295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45984.630908796295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45984.630908796295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45984.630908796295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45984.630908796295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45984.630908796295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45984.630908796295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45984.630908796295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45984.630908796295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45984.630908796295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45984.630908796295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45984.630908796295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45984.630908796295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45984.630908796295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45984.630908796295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45984.630908796295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45984.630908796295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45984.630908796295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45984.630908796295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45984.630908796295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45984.630908796295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45984.630908796295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45984.630908796295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45984.630908796295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45984.630908796295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45984.630908796295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45984.630908796295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45984.630908796295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45984.630908796295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45984.630908796295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45984.630908796295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45984.630908796295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45984.630908796295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45984.630908796295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45984.630908796295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45984.630908796295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45984.630908796295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45984.630908796295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45984.630908796295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45984.630908796295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45984.630908796295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45984.630908796295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45984.630908796295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45984.630908796295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45984.630908796295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45984.630908796295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45984.630908796295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45984.630908796295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45984.630908796295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45984.630908796295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45984.630908796295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45984.630908796295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45984.630908796295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45984.630908796295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45984.630908796295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45984.630908796295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45984.630908796295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45984.630908796295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45984.630908796295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45984.630908796295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45984.630908796295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45984.630908796295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45984.630908796295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45984.630908796295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45984.630908796295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45984.630908796295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45984.630908796295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14" ca="1" si="6">IFERROR(NOW()-F369,"")</f>
        <v>45984.630908796295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45984.630908796295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45984.630908796295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45984.630908796295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45984.630908796295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45984.630908796295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45984.630908796295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45984.630908796295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45984.630908796295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45984.630908796295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45984.630908796295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45984.630908796295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45984.630908796295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45984.630908796295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45984.630908796295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45984.630908796295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45984.630908796295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45984.630908796295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45984.630908796295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45984.630908796295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45984.630908796295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45984.630908796295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45984.630908796295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45984.630908796295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45984.630908796295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45984.630908796295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45984.630908796295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45984.630908796295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45984.630908796295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45984.630908796295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45984.630908796295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45984.630908796295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45984.630908796295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45984.630908796295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45984.630908796295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45984.630908796295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45984.630908796295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45984.630908796295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45984.630908796295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45984.630908796295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45984.630908796295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45984.630908796295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45984.630908796295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45984.630908796295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45984.630908796295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45984.630908796295</v>
      </c>
      <c r="H414" s="95"/>
      <c r="I414" s="113" t="str">
        <f>IFERROR(VLOOKUP(D414,DB!A:F,6,0),"")</f>
        <v/>
      </c>
      <c r="J414" s="113" t="str">
        <f>IFERROR(VLOOKUP(D414,DB!A:G,7,0),"")</f>
        <v/>
      </c>
      <c r="K414" s="97"/>
      <c r="L414" s="91" t="str">
        <f>IFERROR(VLOOKUP(D414,DB!A:I,9,0),"")</f>
        <v/>
      </c>
    </row>
  </sheetData>
  <dataValidations count="2">
    <dataValidation allowBlank="1" showInputMessage="1" showErrorMessage="1" sqref="E1" xr:uid="{A4F81451-56CC-4543-9497-104C4E44EE4B}"/>
    <dataValidation type="list" allowBlank="1" showInputMessage="1" showErrorMessage="1" sqref="E2:E4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8"/>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92.798848611106223</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58.442031481477898</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35.969797685182129</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3.2576099537036498</v>
      </c>
      <c r="H5" s="122">
        <v>45981.360798611109</v>
      </c>
      <c r="I5" s="109" t="str">
        <f>IFERROR(VLOOKUP(D5,DB!A:F,6,0),"")</f>
        <v>SCECO</v>
      </c>
      <c r="J5" s="109" t="str">
        <f>IFERROR(VLOOKUP(D5,DB!A:G,7,0),"")</f>
        <v>Dead</v>
      </c>
      <c r="K5" s="109" t="s">
        <v>39126</v>
      </c>
      <c r="L5" s="109" t="str">
        <f>IFERROR(VLOOKUP(D5,DB!A:I,9,0),"")</f>
        <v>Latis</v>
      </c>
    </row>
    <row r="6" spans="1:13" ht="30.75">
      <c r="A6" s="109" t="s">
        <v>39127</v>
      </c>
      <c r="B6" s="109" t="s">
        <v>5443</v>
      </c>
      <c r="C6" s="109">
        <v>1</v>
      </c>
      <c r="D6" s="109" t="s">
        <v>39128</v>
      </c>
      <c r="E6" s="109" t="s">
        <v>39021</v>
      </c>
      <c r="F6" s="122">
        <v>45984.531875000001</v>
      </c>
      <c r="G6" s="111">
        <f ca="1">IFERROR(NOW()-F6,"")</f>
        <v>9.9033564816636499E-2</v>
      </c>
      <c r="H6" s="122">
        <v>45984.501759259256</v>
      </c>
      <c r="I6" s="109" t="str">
        <f>IFERROR(VLOOKUP(D6,DB!A:F,6,0),"")</f>
        <v/>
      </c>
      <c r="J6" s="109" t="str">
        <f>IFERROR(VLOOKUP(D6,DB!A:G,7,0),"")</f>
        <v/>
      </c>
      <c r="K6" s="109" t="s">
        <v>39129</v>
      </c>
      <c r="L6" s="109" t="str">
        <f>IFERROR(VLOOKUP(D6,DB!A:I,9,0),"")</f>
        <v/>
      </c>
    </row>
    <row r="7" spans="1:13">
      <c r="A7" s="109" t="s">
        <v>39130</v>
      </c>
      <c r="B7" s="109" t="str">
        <f>IFERROR(VLOOKUP(D7,DB!A:K,11,0),"")</f>
        <v/>
      </c>
      <c r="C7" s="109">
        <v>3</v>
      </c>
      <c r="D7" s="109" t="s">
        <v>39131</v>
      </c>
      <c r="E7" s="109" t="s">
        <v>39100</v>
      </c>
      <c r="F7" s="122">
        <v>45984.565439814818</v>
      </c>
      <c r="G7" s="111">
        <f ca="1">IFERROR(NOW()-F7,"")</f>
        <v>6.5468749999126885E-2</v>
      </c>
      <c r="H7" s="122">
        <v>45984.55636574074</v>
      </c>
      <c r="I7" s="109" t="str">
        <f>IFERROR(VLOOKUP(D7,DB!A:F,6,0),"")</f>
        <v/>
      </c>
      <c r="J7" s="109" t="str">
        <f>IFERROR(VLOOKUP(D7,DB!A:G,7,0),"")</f>
        <v/>
      </c>
      <c r="K7" s="109" t="s">
        <v>39132</v>
      </c>
      <c r="L7" s="109" t="str">
        <f>IFERROR(VLOOKUP(D7,DB!A:I,9,0),"")</f>
        <v/>
      </c>
    </row>
    <row r="8" spans="1:13">
      <c r="A8" s="109"/>
      <c r="B8" s="109" t="str">
        <f>IFERROR(VLOOKUP(D8,DB!A:K,11,0),"")</f>
        <v/>
      </c>
      <c r="C8" s="109"/>
      <c r="D8" s="109"/>
      <c r="E8" s="109"/>
      <c r="F8" s="109"/>
      <c r="G8" s="111">
        <f ca="1">IFERROR(NOW()-F8,"")</f>
        <v>45984.630908564817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45984.630908564817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45984.630908564817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45984.630908564817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45984.630908564817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45984.630908564817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45984.630908564817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45984.630908564817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45984.630908564817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45984.630908564817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45984.630908564817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45984.630908564817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45984.630908564817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45984.630908564817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45984.630908564817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45984.630908564817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45984.630908564817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45984.630908564817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45984.630908564817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45984.630908564817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45984.630908564817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45984.630908564817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45984.630908564817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45984.630908564817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45984.630908564817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45984.630908564817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45984.630908564817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45984.630908564817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45984.630908564817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45984.630908564817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45984.630908564817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45984.630908564817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45984.630908564817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45984.630908564817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45984.630908564817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45984.630908564817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45984.630908564817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45984.630908564817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45984.630908564817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45984.630908564817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45984.630908564817</v>
      </c>
      <c r="H48" s="109"/>
      <c r="I48" s="109" t="str">
        <f>IFERROR(VLOOKUP(D48,DB!A:F,6,0),"")</f>
        <v/>
      </c>
      <c r="J48" s="109" t="str">
        <f>IFERROR(VLOOKUP(D48,DB!A:G,7,0),"")</f>
        <v/>
      </c>
      <c r="K48" s="109"/>
      <c r="L48" s="109" t="str">
        <f>IFERROR(VLOOKUP(D48,DB!A:I,9,0),"")</f>
        <v/>
      </c>
    </row>
    <row r="49" spans="1:12">
      <c r="A49" s="125"/>
      <c r="B49" s="125" t="str">
        <f>IFERROR(VLOOKUP(D49,DB!A:K,11,0),"")</f>
        <v/>
      </c>
      <c r="C49" s="125"/>
      <c r="D49" s="125"/>
      <c r="E49" s="125"/>
      <c r="F49" s="126"/>
      <c r="G49" s="111">
        <f ca="1">IFERROR(NOW()-F49,"")</f>
        <v>45984.630908564817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45984.630908564817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45984.630908564817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45984.630908564817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45984.630908564817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45984.630908564817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45984.630908564817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45984.630908564817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45984.630908564817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45984.630908564817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45984.630908564817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45984.630908564817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45984.630908564817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45984.630908564817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45984.630908564817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45984.630908564817</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45984.630908564817</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45984.630908564817</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45984.630908564817</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45984.630908564817</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45984.630908564817</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45984.630908564817</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45984.630908564817</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45984.630908564817</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45984.630908564817</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45984.630908564817</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45984.630908564817</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45984.630908564817</v>
      </c>
      <c r="H76" s="126"/>
      <c r="I76" s="125" t="str">
        <f>IFERROR(VLOOKUP(D76,DB!A:F,6,0),"")</f>
        <v/>
      </c>
      <c r="J76" s="125" t="str">
        <f>IFERROR(VLOOKUP(D76,DB!A:G,7,0),"")</f>
        <v/>
      </c>
      <c r="K76" s="125"/>
      <c r="L76" s="125" t="str">
        <f>IFERROR(VLOOKUP(D76,DB!A:I,9,0),"")</f>
        <v/>
      </c>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45984.630908564817</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45984.630908564817</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45984.630908564817</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45984.630908564817</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45984.630908564817</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45984.630908564817</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45984.630908564817</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45984.630908564817</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45984.630908564817</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45984.630908564817</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45984.630908564817</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45984.630908564817</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45984.630908564817</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45984.630908564817</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45984.630908564817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45984.630908564817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45984.630908564817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45984.630908564817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45984.630908564817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45984.630908564817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45984.630908564817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45984.630908564817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45984.630908564817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45984.630908564817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45984.630908564817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45984.630908564817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45984.630908564817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45984.630908564817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45984.630908564817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45984.630908564817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45984.630908564817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45984.630908564817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45984.630908564817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45984.630908564817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45984.630908564817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45984.630908564817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45984.630908564817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45984.630908564817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45984.630908564817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45984.630908564817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45984.630908564817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45984.630908564817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45984.630908564817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45984.630908564817</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2025-11-23T12:09:20Z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