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27" documentId="120_S{2AC9BD13-BADA-5192-A53E-5A8FF88502F6}" xr6:coauthVersionLast="47" xr6:coauthVersionMax="47" xr10:uidLastSave="{A35B1CEB-1020-4A7E-85CE-D797B17798E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I6" i="5"/>
  <c r="I7" i="5"/>
  <c r="I8" i="5"/>
  <c r="I9" i="5"/>
  <c r="I10" i="5"/>
  <c r="I11" i="5"/>
  <c r="I12" i="5"/>
  <c r="I13" i="5"/>
  <c r="I14" i="5"/>
  <c r="I15" i="5"/>
  <c r="I16" i="5"/>
  <c r="I17" i="5"/>
  <c r="I18" i="5"/>
  <c r="I19" i="5"/>
  <c r="I20" i="5"/>
  <c r="I21" i="5"/>
  <c r="I22" i="5"/>
  <c r="I23" i="5"/>
  <c r="I24" i="5"/>
  <c r="I25" i="5"/>
  <c r="I26" i="5"/>
  <c r="I27" i="5"/>
  <c r="I28" i="5"/>
  <c r="I29" i="5"/>
  <c r="I30" i="5"/>
  <c r="J6" i="5"/>
  <c r="J7" i="5"/>
  <c r="J8" i="5"/>
  <c r="J9" i="5"/>
  <c r="J10" i="5"/>
  <c r="J11" i="5"/>
  <c r="J12" i="5"/>
  <c r="J13" i="5"/>
  <c r="J14" i="5"/>
  <c r="J15" i="5"/>
  <c r="J16" i="5"/>
  <c r="J17" i="5"/>
  <c r="J18" i="5"/>
  <c r="J19" i="5"/>
  <c r="J20" i="5"/>
  <c r="J21" i="5"/>
  <c r="J22" i="5"/>
  <c r="J23" i="5"/>
  <c r="J24" i="5"/>
  <c r="J25" i="5"/>
  <c r="J26" i="5"/>
  <c r="J27" i="5"/>
  <c r="J28" i="5"/>
  <c r="J29" i="5"/>
  <c r="J30" i="5"/>
  <c r="L6" i="5"/>
  <c r="L7" i="5"/>
  <c r="L8" i="5"/>
  <c r="L9" i="5"/>
  <c r="L10" i="5"/>
  <c r="L11" i="5"/>
  <c r="L12" i="5"/>
  <c r="L13" i="5"/>
  <c r="L14" i="5"/>
  <c r="L15" i="5"/>
  <c r="L16" i="5"/>
  <c r="L17" i="5"/>
  <c r="L18" i="5"/>
  <c r="L19" i="5"/>
  <c r="L20" i="5"/>
  <c r="L21" i="5"/>
  <c r="L22" i="5"/>
  <c r="L23" i="5"/>
  <c r="L24" i="5"/>
  <c r="L25" i="5"/>
  <c r="L26" i="5"/>
  <c r="L27" i="5"/>
  <c r="L28" i="5"/>
  <c r="L29" i="5"/>
  <c r="L3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<sst xmlns="http://schemas.openxmlformats.org/spreadsheetml/2006/main" count="181536" uniqueCount="39145">
  <si>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</si>
  <si>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</si>
  <si>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</si>
  <si>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</si>
  <si>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</si>
  <si>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</si>
  <si>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</si>
  <si>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</si>
  <si>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</si>
  <si>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</si>
  <si>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</si>
  <si>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</si>
  <si>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</si>
  <si>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</si>
  <si>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</si>
  <si>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</si>
  <si>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</si>
  <si>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</si>
  <si>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</si>
  <si>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</si>
  <si>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</si>
  <si>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</si>
  <si>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</si>
  <si>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</si>
  <si>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</si>
  <si>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</si>
  <si>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</si>
  <si>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</si>
  <si>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</si>
  <si>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</si>
  <si>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</si>
  <si>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</si>
  <si>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</si>
  <si>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</si>
  <si>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</si>
  <si>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</si>
  <si>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</si>
  <si>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</si>
  <si>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</si>
  <si>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</si>
  <si>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</si>
  <si>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</si>
  <si>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</si>
  <si>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</si>
  <si>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</si>
  <si>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</si>
  <si>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</si>
  <si>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</si>
  <si>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</si>
  <si>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</si>
  <si>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</si>
  <si>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</si>
  <si>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</si>
  <si>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</si>
  <si>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</si>
  <si>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</si>
  <si>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</si>
  <si>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</si>
  <si>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</si>
  <si>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</si>
  <si>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</si>
  <si>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</si>
  <si>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</si>
  <si>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</si>
  <si>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</si>
  <si>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</si>
  <si>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</si>
  <si>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</si>
  <si>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</si>
  <si>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</si>
  <si>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</si>
  <si>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</si>
  <si>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</si>
  <si>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</si>
  <si>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</si>
  <si>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</si>
  <si>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</si>
  <si>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</si>
  <si>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</si>
  <si>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</si>
  <si>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</si>
  <si>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</si>
  <si>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</si>
  <si>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</si>
  <si>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</si>
  <si>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</si>
  <si>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</si>
  <si>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</si>
  <si>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</si>
  <si>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</si>
  <si>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</si>
  <si>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</si>
  <si>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</si>
  <si>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</si>
  <si>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</si>
  <si>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</si>
  <si>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</si>
  <si>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</si>
  <si>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</si>
  <si>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</si>
  <si>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</si>
  <si>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</si>
  <si>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</si>
  <si>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</si>
  <si>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</si>
  <si>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</si>
  <si>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</si>
  <si>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</si>
  <si>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</si>
  <si>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</si>
  <si>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</si>
  <si>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</si>
  <si>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</si>
  <si>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</si>
  <si>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</si>
  <si>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</si>
  <si>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</si>
  <si>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</si>
  <si>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</si>
  <si>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</si>
  <si>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</si>
  <si>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</si>
  <si>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</si>
  <si>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</si>
  <si>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</si>
  <si>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</si>
  <si>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</si>
  <si>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</si>
  <si>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</si>
  <si>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</si>
  <si>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</si>
  <si>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</si>
  <si>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</si>
  <si>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</si>
  <si>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</si>
  <si>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</si>
  <si>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</si>
  <si>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</si>
  <si>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</si>
  <si>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</si>
  <si>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</si>
  <si>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</si>
  <si>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</si>
  <si>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</si>
  <si>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</si>
  <si>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</si>
  <si>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</si>
  <si>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</si>
  <si>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</si>
  <si>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</si>
  <si>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</si>
  <si>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</si>
  <si>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</si>
  <si>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</si>
  <si>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</si>
  <si>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</si>
  <si>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</si>
  <si>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</si>
  <si>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</si>
  <si>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</si>
  <si>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</si>
  <si>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</si>
  <si>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</si>
  <si>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</si>
  <si>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</si>
  <si>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</si>
  <si>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</si>
  <si>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</si>
  <si>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</si>
  <si>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</si>
  <si>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</si>
  <si>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</si>
  <si>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</si>
  <si>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</si>
  <si>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</si>
  <si>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</si>
  <si>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</si>
  <si>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</si>
  <si>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</si>
  <si>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</si>
  <si>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</si>
  <si>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</si>
  <si>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</si>
  <si>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</si>
  <si>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</si>
  <si>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</si>
  <si>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</si>
  <si>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</si>
  <si>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</si>
  <si>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</si>
  <si>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</si>
  <si>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</si>
  <si>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</si>
  <si>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</si>
  <si>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</si>
  <si>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</si>
  <si>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</si>
  <si>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</si>
  <si>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</si>
  <si>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</si>
  <si>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</si>
  <si>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</si>
  <si>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</si>
  <si>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</si>
  <si>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</si>
  <si>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</si>
  <si>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</si>
  <si>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</si>
  <si>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</si>
  <si>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</si>
  <si>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</si>
  <si>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</si>
  <si>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</si>
  <si>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</si>
  <si>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</si>
  <si>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</si>
  <si>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</si>
  <si>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</si>
  <si>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</si>
  <si>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</si>
  <si>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</si>
  <si>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</si>
  <si>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</si>
  <si>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</si>
  <si>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</si>
  <si>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</si>
  <si>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</si>
  <si>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</si>
  <si>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</si>
  <si>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</si>
  <si>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</si>
  <si>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</si>
  <si>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</si>
  <si>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</si>
  <si>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</si>
  <si>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</si>
  <si>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</si>
  <si>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</si>
  <si>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</si>
  <si>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</si>
  <si>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</si>
  <si>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</si>
  <si>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</si>
  <si>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</si>
  <si>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</si>
  <si>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</si>
  <si>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</si>
  <si>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</si>
  <si>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</si>
  <si>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</si>
  <si>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</si>
  <si>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</si>
  <si>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</si>
  <si>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</si>
  <si>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</si>
  <si>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</si>
  <si>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</si>
  <si>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</si>
  <si>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</si>
  <si>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</si>
  <si>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</si>
  <si>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</si>
  <si>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</si>
  <si>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</si>
  <si>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</si>
  <si>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</si>
  <si>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</si>
  <si>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</si>
  <si>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</si>
  <si>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</si>
  <si>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</si>
  <si>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</si>
  <si>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</si>
  <si>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</si>
  <si>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</si>
  <si>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</si>
  <si>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</si>
  <si>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</si>
  <si>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</si>
  <si>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</si>
  <si>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</si>
  <si>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</si>
  <si>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</si>
  <si>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</si>
  <si>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</si>
  <si>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</si>
  <si>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</si>
  <si>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</si>
  <si>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</si>
  <si>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</si>
  <si>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</si>
  <si>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</si>
  <si>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</si>
  <si>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</si>
  <si>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</si>
  <si>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</si>
  <si>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</si>
  <si>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</si>
  <si>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</si>
  <si>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</si>
  <si>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</si>
  <si>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</si>
  <si>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</si>
  <si>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</si>
  <si>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</si>
  <si>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</si>
  <si>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</si>
  <si>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</si>
  <si>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</si>
  <si>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</si>
  <si>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</si>
  <si>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</si>
  <si>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</si>
  <si>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</si>
  <si>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</si>
  <si>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</si>
  <si>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</si>
  <si>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</si>
  <si>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</si>
  <si>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</si>
  <si>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</si>
  <si>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</si>
  <si>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</si>
  <si>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</si>
  <si>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</si>
  <si>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</si>
  <si>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</si>
  <si>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</si>
  <si>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</si>
  <si>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</si>
  <si>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</si>
  <si>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</si>
  <si>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</si>
  <si>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</si>
  <si>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</si>
  <si>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</si>
  <si>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</si>
  <si>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</si>
  <si>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</si>
  <si>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</si>
  <si>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</si>
  <si>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</si>
  <si>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</si>
  <si>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</si>
  <si>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</si>
  <si>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</si>
  <si>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</si>
  <si>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</si>
  <si>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</si>
  <si>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</si>
  <si>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</si>
  <si>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</si>
  <si>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</si>
  <si>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</si>
  <si>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</si>
  <si>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</si>
  <si>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</si>
  <si>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</si>
  <si>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</si>
  <si>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</si>
  <si>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</si>
  <si>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</si>
  <si>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</si>
  <si>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</si>
  <si>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</si>
  <si>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</si>
  <si>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</si>
  <si>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</si>
  <si>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</si>
  <si>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</si>
  <si>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</si>
  <si>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</si>
  <si>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</si>
  <si>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</si>
  <si>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</si>
  <si>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</si>
  <si>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</si>
  <si>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</si>
  <si>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</si>
  <si>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</si>
  <si>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</si>
  <si>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</si>
  <si>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</si>
  <si>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</si>
  <si>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</si>
  <si>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</si>
  <si>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</si>
  <si>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</si>
  <si>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</si>
  <si>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</si>
  <si>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</si>
  <si>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</si>
  <si>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</si>
  <si>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</si>
  <si>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</si>
  <si>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</si>
  <si>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</si>
  <si>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</si>
  <si>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</si>
  <si>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</si>
  <si>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</si>
  <si>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</si>
  <si>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</si>
  <si>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</si>
  <si>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</si>
  <si>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</si>
  <si>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</si>
  <si>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</si>
  <si>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</si>
  <si>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</si>
  <si>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</si>
  <si>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</si>
  <si>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</si>
  <si>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</si>
  <si>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</si>
  <si>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</si>
  <si>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</si>
  <si>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</si>
  <si>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</si>
  <si>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</si>
  <si>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</si>
  <si>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</si>
  <si>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</si>
  <si>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</si>
  <si>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</si>
  <si>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</si>
  <si>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</si>
  <si>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</si>
  <si>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</si>
  <si>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</si>
  <si>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</si>
  <si>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</si>
  <si>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</si>
  <si>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</si>
  <si>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</si>
  <si>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</si>
  <si>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</si>
  <si>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</si>
  <si>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</si>
  <si>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</si>
  <si>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</si>
  <si>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</si>
  <si>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</si>
  <si>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</si>
  <si>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</si>
  <si>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</si>
  <si>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</si>
  <si>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</si>
  <si>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</si>
  <si>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</si>
  <si>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</si>
  <si>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</si>
  <si>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</si>
  <si>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</si>
  <si>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</si>
  <si>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</si>
  <si>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</si>
  <si>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</si>
  <si>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</si>
  <si>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</si>
  <si>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</si>
  <si>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</si>
  <si>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</si>
  <si>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</si>
  <si>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</si>
  <si>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</si>
  <si>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</si>
  <si>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</si>
  <si>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</si>
  <si>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</si>
  <si>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</si>
  <si>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</si>
  <si>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</si>
  <si>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</si>
  <si>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</si>
  <si>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</si>
  <si>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</si>
  <si>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</si>
  <si>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</si>
  <si>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</si>
  <si>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</si>
  <si>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</si>
  <si>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</si>
  <si>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</si>
  <si>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</si>
  <si>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</si>
  <si>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</si>
  <si>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</si>
  <si>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</si>
  <si>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</si>
  <si>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</si>
  <si>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</si>
  <si>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</si>
  <si>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</si>
  <si>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</si>
  <si>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</si>
  <si>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</si>
  <si>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</si>
  <si>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</si>
  <si>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</si>
  <si>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</si>
  <si>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</si>
  <si>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</si>
  <si>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</si>
  <si>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</si>
  <si>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</si>
  <si>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</si>
  <si>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</si>
  <si>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</si>
  <si>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</si>
  <si>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</si>
  <si>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</si>
  <si>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</si>
  <si>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</si>
  <si>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</si>
  <si>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</si>
  <si>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</si>
  <si>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</si>
  <si>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</si>
  <si>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</si>
  <si>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</si>
  <si>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</si>
  <si>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</si>
  <si>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</si>
  <si>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</si>
  <si>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</si>
  <si>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</si>
  <si>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</si>
  <si>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</si>
  <si>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</si>
  <si>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</si>
  <si>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</si>
  <si>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</si>
  <si>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</si>
  <si>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</si>
  <si>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</si>
  <si>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</si>
  <si>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</si>
  <si>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</si>
  <si>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</si>
  <si>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</si>
  <si>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</si>
  <si>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</si>
  <si>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</si>
  <si>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</si>
  <si>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</si>
  <si>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</si>
  <si>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</si>
  <si>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</si>
  <si>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</si>
  <si>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</si>
  <si>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</si>
  <si>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</si>
  <si>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</si>
  <si>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</si>
  <si>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</si>
  <si>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</si>
  <si>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</si>
  <si>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</si>
  <si>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</si>
  <si>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</si>
  <si>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</si>
  <si>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</si>
  <si>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</si>
  <si>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</si>
  <si>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</si>
  <si>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</si>
  <si>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</si>
  <si>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</si>
  <si>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</si>
  <si>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</si>
  <si>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</si>
  <si>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</si>
  <si>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</si>
  <si>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</si>
  <si>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</si>
  <si>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</si>
  <si>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</si>
  <si>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</si>
  <si>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</si>
  <si>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</si>
  <si>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</si>
  <si>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</si>
  <si>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</si>
  <si>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</si>
  <si>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</si>
  <si>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</si>
  <si>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</si>
  <si>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</si>
  <si>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</si>
  <si>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</si>
  <si>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</si>
  <si>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</si>
  <si>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</si>
  <si>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</si>
  <si>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</si>
  <si>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</si>
  <si>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</si>
  <si>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</si>
  <si>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</si>
  <si>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</si>
  <si>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</si>
  <si>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</si>
  <si>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</si>
  <si>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</si>
  <si>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</si>
  <si>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</si>
  <si>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</si>
  <si>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</si>
  <si>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</si>
  <si>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</si>
  <si>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</si>
  <si>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</si>
  <si>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</si>
  <si>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</si>
  <si>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</si>
  <si>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</si>
  <si>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</si>
  <si>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</si>
  <si>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</si>
  <si>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</si>
  <si>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</si>
  <si>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</si>
  <si>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</si>
  <si>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</si>
  <si>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</si>
  <si>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</si>
  <si>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</si>
  <si>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</si>
  <si>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</si>
  <si>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</si>
  <si>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</si>
  <si>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</si>
  <si>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</si>
  <si>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</si>
  <si>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</si>
  <si>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</si>
  <si>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</si>
  <si>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</si>
  <si>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</si>
  <si>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</si>
  <si>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</si>
  <si>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</si>
  <si>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</si>
  <si>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</si>
  <si>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</si>
  <si>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</si>
  <si>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</si>
  <si>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</si>
  <si>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</si>
  <si>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</si>
  <si>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</si>
  <si>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</si>
  <si>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</si>
  <si>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</si>
  <si>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</si>
  <si>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</si>
  <si>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</si>
  <si>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</si>
  <si>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</si>
  <si>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</si>
  <si>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</si>
  <si>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</si>
  <si>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</si>
  <si>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</si>
  <si>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</si>
  <si>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</si>
  <si>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</si>
  <si>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</si>
  <si>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</si>
  <si>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</si>
  <si>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</si>
  <si>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</si>
  <si>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</si>
  <si>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</si>
  <si>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</si>
  <si>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</si>
  <si>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</si>
  <si>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</si>
  <si>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</si>
  <si>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</si>
  <si>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</si>
  <si>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</si>
  <si>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</si>
  <si>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</si>
  <si>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</si>
  <si>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</si>
  <si>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</si>
  <si>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</si>
  <si>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</si>
  <si>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</si>
  <si>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</si>
  <si>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</si>
  <si>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</si>
  <si>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</si>
  <si>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</si>
  <si>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</si>
  <si>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</si>
  <si>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</si>
  <si>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</si>
  <si>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</si>
  <si>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</si>
  <si>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</si>
  <si>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</si>
  <si>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</si>
  <si>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</si>
  <si>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</si>
  <si>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</si>
  <si>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</si>
  <si>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</si>
  <si>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</si>
  <si>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</si>
  <si>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</si>
  <si>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</si>
  <si>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</si>
  <si>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</si>
  <si>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</si>
  <si>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</si>
  <si>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</si>
  <si>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</si>
  <si>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</si>
  <si>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</si>
  <si>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</si>
  <si>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</si>
  <si>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</si>
  <si>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</si>
  <si>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</si>
  <si>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</si>
  <si>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</si>
  <si>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</si>
  <si>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</si>
  <si>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</si>
  <si>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</si>
  <si>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</si>
  <si>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</si>
  <si>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</si>
  <si>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</si>
  <si>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</si>
  <si>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</si>
  <si>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</si>
  <si>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</si>
  <si>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</si>
  <si>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</si>
  <si>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</si>
  <si>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</si>
  <si>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</si>
  <si>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</si>
  <si>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</si>
  <si>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</si>
  <si>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</si>
  <si>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</si>
  <si>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</si>
  <si>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</si>
  <si>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</si>
  <si>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</si>
  <si>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</si>
  <si>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</si>
  <si>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</si>
  <si>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</si>
  <si>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</si>
  <si>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</si>
  <si>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</si>
  <si>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</si>
  <si>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</si>
  <si>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</si>
  <si>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</si>
  <si>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</si>
  <si>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</si>
  <si>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</si>
  <si>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</si>
  <si>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</si>
  <si>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</si>
  <si>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</si>
  <si>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</si>
  <si>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</si>
  <si>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</si>
  <si>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</si>
  <si>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</si>
  <si>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</si>
  <si>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</si>
  <si>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</si>
  <si>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</si>
  <si>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</si>
  <si>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</si>
  <si>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</si>
  <si>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</si>
  <si>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</si>
  <si>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</si>
  <si>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</si>
  <si>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</si>
  <si>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</si>
  <si>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</si>
  <si>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</si>
  <si>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</si>
  <si>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</si>
  <si>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</si>
  <si>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</si>
  <si>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</si>
  <si>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</si>
  <si>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</si>
  <si>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</si>
  <si>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</si>
  <si>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</si>
  <si>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</si>
  <si>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</si>
  <si>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</si>
  <si>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</si>
  <si>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</si>
  <si>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</si>
  <si>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</si>
  <si>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</si>
  <si>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</si>
  <si>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</si>
  <si>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</si>
  <si>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</si>
  <si>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</si>
  <si>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</si>
  <si>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</si>
  <si>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</si>
  <si>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</si>
  <si>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</si>
  <si>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</si>
  <si>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</si>
  <si>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</si>
  <si>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</si>
  <si>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</si>
  <si>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</si>
  <si>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</si>
  <si>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</si>
  <si>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</si>
  <si>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</si>
  <si>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</si>
  <si>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</si>
  <si>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</si>
  <si>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</si>
  <si>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</si>
  <si>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</si>
  <si>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</si>
  <si>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</si>
  <si>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</si>
  <si>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</si>
  <si>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</si>
  <si>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</si>
  <si>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</si>
  <si>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</si>
  <si>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</si>
  <si>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</si>
  <si>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</si>
  <si>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</si>
  <si>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</si>
  <si>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</si>
  <si>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</si>
  <si>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</si>
  <si>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</si>
  <si>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</si>
  <si>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</si>
  <si>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</si>
  <si>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</si>
  <si>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</si>
  <si>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</si>
  <si>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</si>
  <si>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</si>
  <si>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</si>
  <si>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</si>
  <si>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</si>
  <si>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</si>
  <si>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</si>
  <si>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</si>
  <si>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</si>
  <si>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</si>
  <si>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</si>
  <si>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</si>
  <si>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</si>
  <si>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</si>
  <si>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</si>
  <si>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</si>
  <si>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</si>
  <si>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</si>
  <si>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</si>
  <si>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</si>
  <si>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</si>
  <si>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</si>
  <si>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</si>
  <si>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</si>
  <si>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</si>
  <si>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</si>
  <si>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</si>
  <si>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</si>
  <si>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</si>
  <si>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</si>
  <si>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</si>
  <si>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</si>
  <si>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</si>
  <si>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</si>
  <si>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</si>
  <si>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</si>
  <si>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</si>
  <si>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</si>
  <si>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</si>
  <si>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</si>
  <si>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</si>
  <si>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</si>
  <si>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</si>
  <si>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</si>
  <si>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</si>
  <si>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</si>
  <si>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</si>
  <si>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</si>
  <si>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</si>
  <si>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</si>
  <si>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</si>
  <si>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</si>
  <si>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</si>
  <si>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</si>
  <si>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</si>
  <si>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</si>
  <si>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</si>
  <si>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</si>
  <si>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</si>
  <si>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</si>
  <si>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</si>
  <si>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</si>
  <si>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</si>
  <si>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</si>
  <si>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</si>
  <si>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</si>
  <si>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</si>
  <si>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</si>
  <si>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</si>
  <si>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</si>
  <si>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</si>
  <si>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</si>
  <si>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</si>
  <si>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</si>
  <si>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</si>
  <si>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</si>
  <si>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</si>
  <si>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</si>
  <si>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</si>
  <si>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</si>
  <si>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</si>
  <si>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</si>
  <si>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</si>
  <si>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</si>
  <si>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</si>
  <si>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</si>
  <si>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</si>
  <si>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</si>
  <si>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</si>
  <si>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</si>
  <si>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</si>
  <si>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</si>
  <si>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</si>
  <si>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</si>
  <si>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</si>
  <si>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</si>
  <si>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</si>
  <si>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</si>
  <si>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</si>
  <si>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</si>
  <si>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</si>
  <si>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</si>
  <si>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</si>
  <si>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</si>
  <si>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</si>
  <si>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</si>
  <si>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</si>
  <si>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</si>
  <si>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</si>
  <si>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</si>
  <si>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</si>
  <si>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</si>
  <si>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</si>
  <si>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</si>
  <si>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</si>
  <si>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</si>
  <si>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</si>
  <si>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</si>
  <si>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</si>
  <si>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</si>
  <si>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</si>
  <si>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</si>
  <si>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</si>
  <si>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</si>
  <si>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</si>
  <si>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</si>
  <si>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</si>
  <si>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</si>
  <si>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</si>
  <si>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</si>
  <si>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</si>
  <si>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</si>
  <si>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</si>
  <si>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</si>
  <si>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</si>
  <si>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</si>
  <si>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</si>
  <si>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</si>
  <si>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</si>
  <si>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</si>
  <si>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</si>
  <si>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</si>
  <si>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</si>
  <si>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</si>
  <si>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</si>
  <si>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</si>
  <si>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</si>
  <si>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</si>
  <si>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</si>
  <si>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</si>
  <si>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</si>
  <si>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</si>
  <si>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</si>
  <si>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</si>
  <si>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</si>
  <si>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</si>
  <si>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</si>
  <si>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</si>
  <si>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</si>
  <si>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</si>
  <si>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</si>
  <si>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</si>
  <si>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</si>
  <si>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</si>
  <si>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</si>
  <si>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</si>
  <si>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</si>
  <si>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</si>
  <si>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</si>
  <si>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</si>
  <si>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</si>
  <si>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</si>
  <si>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</si>
  <si>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</si>
  <si>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</si>
  <si>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</si>
  <si>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</si>
  <si>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</si>
  <si>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</si>
  <si>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</si>
  <si>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</si>
  <si>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</si>
  <si>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</si>
  <si>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</si>
  <si>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</si>
  <si>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</si>
  <si>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</si>
  <si>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</si>
  <si>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</si>
  <si>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</si>
  <si>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</si>
  <si>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</si>
  <si>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</si>
  <si>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</si>
  <si>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</si>
  <si>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</si>
  <si>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</si>
  <si>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</si>
  <si>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</si>
  <si>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</si>
  <si>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</si>
  <si>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</si>
  <si>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</si>
  <si>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</si>
  <si>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</si>
  <si>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</si>
  <si>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</si>
  <si>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</si>
  <si>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</si>
  <si>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</si>
  <si>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</si>
  <si>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</si>
  <si>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</si>
  <si>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</si>
  <si>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</si>
  <si>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</si>
  <si>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</si>
  <si>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</si>
  <si>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</si>
  <si>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</si>
  <si>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</si>
  <si>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</si>
  <si>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</si>
  <si>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</si>
  <si>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</si>
  <si>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</si>
  <si>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</si>
  <si>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</si>
  <si>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</si>
  <si>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</si>
  <si>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</si>
  <si>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</si>
  <si>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</si>
  <si>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</si>
  <si>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</si>
  <si>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</si>
  <si>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</si>
  <si>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</si>
  <si>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</si>
  <si>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</si>
  <si>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</si>
  <si>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</si>
  <si>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</si>
  <si>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</si>
  <si>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</si>
  <si>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</si>
  <si>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</si>
  <si>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</si>
  <si>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</si>
  <si>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</si>
  <si>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</si>
  <si>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</si>
  <si>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</si>
  <si>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</si>
  <si>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</si>
  <si>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</si>
  <si>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</si>
  <si>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</si>
  <si>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</si>
  <si>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</si>
  <si>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</si>
  <si>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</si>
  <si>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</si>
  <si>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</si>
  <si>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</si>
  <si>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</si>
  <si>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</si>
  <si>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</si>
  <si>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</si>
  <si>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</si>
  <si>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</si>
  <si>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</si>
  <si>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</si>
  <si>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</si>
  <si>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</si>
  <si>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</si>
  <si>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</si>
  <si>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</si>
  <si>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</si>
  <si>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</si>
  <si>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</si>
  <si>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</si>
  <si>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</si>
  <si>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</si>
  <si>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</si>
  <si>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</si>
  <si>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</si>
  <si>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</si>
  <si>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</si>
  <si>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</si>
  <si>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</si>
  <si>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</si>
  <si>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</si>
  <si>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</si>
  <si>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</si>
  <si>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</si>
  <si>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</si>
  <si>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</si>
  <si>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</si>
  <si>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</si>
  <si>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</si>
  <si>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</si>
  <si>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</si>
  <si>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</si>
  <si>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</si>
  <si>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</si>
  <si>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</si>
  <si>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</si>
  <si>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</si>
  <si>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</si>
  <si>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</si>
  <si>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</si>
  <si>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</si>
  <si>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</si>
  <si>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</si>
  <si>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</si>
  <si>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</si>
  <si>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</si>
  <si>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</si>
  <si>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</si>
  <si>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</si>
  <si>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</si>
  <si>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</si>
  <si>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</si>
  <si>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</si>
  <si>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</si>
  <si>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</si>
  <si>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</si>
  <si>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</si>
  <si>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</si>
  <si>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</si>
  <si>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</si>
  <si>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</si>
  <si>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</si>
  <si>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</si>
  <si>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</si>
  <si>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</si>
  <si>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</si>
  <si>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</si>
  <si>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</si>
  <si>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</si>
  <si>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</si>
  <si>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</si>
  <si>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</si>
  <si>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</si>
  <si>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</si>
  <si>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</si>
  <si>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</si>
  <si>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</si>
  <si>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</si>
  <si>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</si>
  <si>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</si>
  <si>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</si>
  <si>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</si>
  <si>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</si>
  <si>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</si>
  <si>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</si>
  <si>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</si>
  <si>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</si>
  <si>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</si>
  <si>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</si>
  <si>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</si>
  <si>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</si>
  <si>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</si>
  <si>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</si>
  <si>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</si>
  <si>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</si>
  <si>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</si>
  <si>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</si>
  <si>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</si>
  <si>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</si>
  <si>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</si>
  <si>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</si>
  <si>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</si>
  <si>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</si>
  <si>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</si>
  <si>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</si>
  <si>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</si>
  <si>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</si>
  <si>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</si>
  <si>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</si>
  <si>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</si>
  <si>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</si>
  <si>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</si>
  <si>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</si>
  <si>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</si>
  <si>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</si>
  <si>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</si>
  <si>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</si>
  <si>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</si>
  <si>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</si>
  <si>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</si>
  <si>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</si>
  <si>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</si>
  <si>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</si>
  <si>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</si>
  <si>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</si>
  <si>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</si>
  <si>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</si>
  <si>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</si>
  <si>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</si>
  <si>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</si>
  <si>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</si>
  <si>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</si>
  <si>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</si>
  <si>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</si>
  <si>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</si>
  <si>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</si>
  <si>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</si>
  <si>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</si>
  <si>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</si>
  <si>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</si>
  <si>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</si>
  <si>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</si>
  <si>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</si>
  <si>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</si>
  <si>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</si>
  <si>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</si>
  <si>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</si>
  <si>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</si>
  <si>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</si>
  <si>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</si>
  <si>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</si>
  <si>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</si>
  <si>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</si>
  <si>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</si>
  <si>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</si>
  <si>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</si>
  <si>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</si>
  <si>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</si>
  <si>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</si>
  <si>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</si>
  <si>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</si>
  <si>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</si>
  <si>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</si>
  <si>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</si>
  <si>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</si>
  <si>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</si>
  <si>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</si>
  <si>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</si>
  <si>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</si>
  <si>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</si>
  <si>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</si>
  <si>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</si>
  <si>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</si>
  <si>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</si>
  <si>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</si>
  <si>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</si>
  <si>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</si>
  <si>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</si>
  <si>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</si>
  <si>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</si>
  <si>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</si>
  <si>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</si>
  <si>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</si>
  <si>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</si>
  <si>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</si>
  <si>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</si>
  <si>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</si>
  <si>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</si>
  <si>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</si>
  <si>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</si>
  <si>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</si>
  <si>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</si>
  <si>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</si>
  <si>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</si>
  <si>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</si>
  <si>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</si>
  <si>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</si>
  <si>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</si>
  <si>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</si>
  <si>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</si>
  <si>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</si>
  <si>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</si>
  <si>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</si>
  <si>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</si>
  <si>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</si>
  <si>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</si>
  <si>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</si>
  <si>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</si>
  <si>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</si>
  <si>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</si>
  <si>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</si>
  <si>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</si>
  <si>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</si>
  <si>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</si>
  <si>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</si>
  <si>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</si>
  <si>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</si>
  <si>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</si>
  <si>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</si>
  <si>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</si>
  <si>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</si>
  <si>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</si>
  <si>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</si>
  <si>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</si>
  <si>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</si>
  <si>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</si>
  <si>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</si>
  <si>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</si>
  <si>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</si>
  <si>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</si>
  <si>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</si>
  <si>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</si>
  <si>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</si>
  <si>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</si>
  <si>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</si>
  <si>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</si>
  <si>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</si>
  <si>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</si>
  <si>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</si>
  <si>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</si>
  <si>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</si>
  <si>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</si>
  <si>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</si>
  <si>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</si>
  <si>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</si>
  <si>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</si>
  <si>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</si>
  <si>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</si>
  <si>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</si>
  <si>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</si>
  <si>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</si>
  <si>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</si>
  <si>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</si>
  <si>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</si>
  <si>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</si>
  <si>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</si>
  <si>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</si>
  <si>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</si>
  <si>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</si>
  <si>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</si>
  <si>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</si>
  <si>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</si>
  <si>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</si>
  <si>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</si>
  <si>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</si>
  <si>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</si>
  <si>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</si>
  <si>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</si>
  <si>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</si>
  <si>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</si>
  <si>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</si>
  <si>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</si>
  <si>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</si>
  <si>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</si>
  <si>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</si>
  <si>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</si>
  <si>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</si>
  <si>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</si>
  <si>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</si>
  <si>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</si>
  <si>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</si>
  <si>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</si>
  <si>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</si>
  <si>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</si>
  <si>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</si>
  <si>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</si>
  <si>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</si>
  <si>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</si>
  <si>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</si>
  <si>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</si>
  <si>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</si>
  <si>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</si>
  <si>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</si>
  <si>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</si>
  <si>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</si>
  <si>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</si>
  <si>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</si>
  <si>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</si>
  <si>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</si>
  <si>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</si>
  <si>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</si>
  <si>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</si>
  <si>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</si>
  <si>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</si>
  <si>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</si>
  <si>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</si>
  <si>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</si>
  <si>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</si>
  <si>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</si>
  <si>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</si>
  <si>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</si>
  <si>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</si>
  <si>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</si>
  <si>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</si>
  <si>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</si>
  <si>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</si>
  <si>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</si>
  <si>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</si>
  <si>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</si>
  <si>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</si>
  <si>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</si>
  <si>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</si>
  <si>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</si>
  <si>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</si>
  <si>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</si>
  <si>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</si>
  <si>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</si>
  <si>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</si>
  <si>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</si>
  <si>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</si>
  <si>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</si>
  <si>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</si>
  <si>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</si>
  <si>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</si>
  <si>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</si>
  <si>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</si>
  <si>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</si>
  <si>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</si>
  <si>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</si>
  <si>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</si>
  <si>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</si>
  <si>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</si>
  <si>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</si>
  <si>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</si>
  <si>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</si>
  <si>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</si>
  <si>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</si>
  <si>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</si>
  <si>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</si>
  <si>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</si>
  <si>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</si>
  <si>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</si>
  <si>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</si>
  <si>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</si>
  <si>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</si>
  <si>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</si>
  <si>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</si>
  <si>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</si>
  <si>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</si>
  <si>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</si>
  <si>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</si>
  <si>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</si>
  <si>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</si>
  <si>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</si>
  <si>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</si>
  <si>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</si>
  <si>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</si>
  <si>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</si>
  <si>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</si>
  <si>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</si>
  <si>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</si>
  <si>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</si>
  <si>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</si>
  <si>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</si>
  <si>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</si>
  <si>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</si>
  <si>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</si>
  <si>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</si>
  <si>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</si>
  <si>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</si>
  <si>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</si>
  <si>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</si>
  <si>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</si>
  <si>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</si>
  <si>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</si>
  <si>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</si>
  <si>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</si>
  <si>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</si>
  <si>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</si>
  <si>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</si>
  <si>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</si>
  <si>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</si>
  <si>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</si>
  <si>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</si>
  <si>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</si>
  <si>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</si>
  <si>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</si>
  <si>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</si>
  <si>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</si>
  <si>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</si>
  <si>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</si>
  <si>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</si>
  <si>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</si>
  <si>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</si>
  <si>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</si>
  <si>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</si>
  <si>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</si>
  <si>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</si>
  <si>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</si>
  <si>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</si>
  <si>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</si>
  <si>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</si>
  <si>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</si>
  <si>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</si>
  <si>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</si>
  <si>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</si>
  <si>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</si>
  <si>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</si>
  <si>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</si>
  <si>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</si>
  <si>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</si>
  <si>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</si>
  <si>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</si>
  <si>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</si>
  <si>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</si>
  <si>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</si>
  <si>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</si>
  <si>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</si>
  <si>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</si>
  <si>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</si>
  <si>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</si>
  <si>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</si>
  <si>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</si>
  <si>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</si>
  <si>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</si>
  <si>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</si>
  <si>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</si>
  <si>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</si>
  <si>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</si>
  <si>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</si>
  <si>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</si>
  <si>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</si>
  <si>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</si>
  <si>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</si>
  <si>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</si>
  <si>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</si>
  <si>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</si>
  <si>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</si>
  <si>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</si>
  <si>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</si>
  <si>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</si>
  <si>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</si>
  <si>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</si>
  <si>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</si>
  <si>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</si>
  <si>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</si>
  <si>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</si>
  <si>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</si>
  <si>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</si>
  <si>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</si>
  <si>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</si>
  <si>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</si>
  <si>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</si>
  <si>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</si>
  <si>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</si>
  <si>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</si>
  <si>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</si>
  <si>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</si>
  <si>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</si>
  <si>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</si>
  <si>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</si>
  <si>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</si>
  <si>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</si>
  <si>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</si>
  <si>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</si>
  <si>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</si>
  <si>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</si>
  <si>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</si>
  <si>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</si>
  <si>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</si>
  <si>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</si>
  <si>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</si>
  <si>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</si>
  <si>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</si>
  <si>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</si>
  <si>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</si>
  <si>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</si>
  <si>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</si>
  <si>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</si>
  <si>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</si>
  <si>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</si>
  <si>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</si>
  <si>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</si>
  <si>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</si>
  <si>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</si>
  <si>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</si>
  <si>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</si>
  <si>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</si>
  <si>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</si>
  <si>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</si>
  <si>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</si>
  <si>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</si>
  <si>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</si>
  <si>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</si>
  <si>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</si>
  <si>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</si>
  <si>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</si>
  <si>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</si>
  <si>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</si>
  <si>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</si>
  <si>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</si>
  <si>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</si>
  <si>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</si>
  <si>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</si>
  <si>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</si>
  <si>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</si>
  <si>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</si>
  <si>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</si>
  <si>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</si>
  <si>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</si>
  <si>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</si>
  <si>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</si>
  <si>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</si>
  <si>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</si>
  <si>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</si>
  <si>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</si>
  <si>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</si>
  <si>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</si>
  <si>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</si>
  <si>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</si>
  <si>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</si>
  <si>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</si>
  <si>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</si>
  <si>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</si>
  <si>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</si>
  <si>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</si>
  <si>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</si>
  <si>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</si>
  <si>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</si>
  <si>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</si>
  <si>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</si>
  <si>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</si>
  <si>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</si>
  <si>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</si>
  <si>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</si>
  <si>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</si>
  <si>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</si>
  <si>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</si>
  <si>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</si>
  <si>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</si>
  <si>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</si>
  <si>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</si>
  <si>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</si>
  <si>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</si>
  <si>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</si>
  <si>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</si>
  <si>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</si>
  <si>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</si>
  <si>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</si>
  <si>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</si>
  <si>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</si>
  <si>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</si>
  <si>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</si>
  <si>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</si>
  <si>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</si>
  <si>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</si>
  <si>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</si>
  <si>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</si>
  <si>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</si>
  <si>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</si>
  <si>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</si>
  <si>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</si>
  <si>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</si>
  <si>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</si>
  <si>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</si>
  <si>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</si>
  <si>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</si>
  <si>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</si>
  <si>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</si>
  <si>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</si>
  <si>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</si>
  <si>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</si>
  <si>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</si>
  <si>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</si>
  <si>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</si>
  <si>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</si>
  <si>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</si>
  <si>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</si>
  <si>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</si>
  <si>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</si>
  <si>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</si>
  <si>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</si>
  <si>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</si>
  <si>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</si>
  <si>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</si>
  <si>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</si>
  <si>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</si>
  <si>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</si>
  <si>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</si>
  <si>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</si>
  <si>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</si>
  <si>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</si>
  <si>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</si>
  <si>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</si>
  <si>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</si>
  <si>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</si>
  <si>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</si>
  <si>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</si>
  <si>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</si>
  <si>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</si>
  <si>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</si>
  <si>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</si>
  <si>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</si>
  <si>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</si>
  <si>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</si>
  <si>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</si>
  <si>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</si>
  <si>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</si>
  <si>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</si>
  <si>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</si>
  <si>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</si>
  <si>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</si>
  <si>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</si>
  <si>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</si>
  <si>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</si>
  <si>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</si>
  <si>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</si>
  <si>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</si>
  <si>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</si>
  <si>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</si>
  <si>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</si>
  <si>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</si>
  <si>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</si>
  <si>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</si>
  <si>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</si>
  <si>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</si>
  <si>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</si>
  <si>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</si>
  <si>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</si>
  <si>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</si>
  <si>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</si>
  <si>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</si>
  <si>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</si>
  <si>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</si>
  <si>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</si>
  <si>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</si>
  <si>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</si>
  <si>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</si>
  <si>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</si>
  <si>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</si>
  <si>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</si>
  <si>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</si>
  <si>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</si>
  <si>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</si>
  <si>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</si>
  <si>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</si>
  <si>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</si>
  <si>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</si>
  <si>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</si>
  <si>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</si>
  <si>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</si>
  <si>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</si>
  <si>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</si>
  <si>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</si>
  <si>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</si>
  <si>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</si>
  <si>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</si>
  <si>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</si>
  <si>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</si>
  <si>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</si>
  <si>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</si>
  <si>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</si>
  <si>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</si>
  <si>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</si>
  <si>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</si>
  <si>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</si>
  <si>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</si>
  <si>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</si>
  <si>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</si>
  <si>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</si>
  <si>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</si>
  <si>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</si>
  <si>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</si>
  <si>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</si>
  <si>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</si>
  <si>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</si>
  <si>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</si>
  <si>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</si>
  <si>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</si>
  <si>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</si>
  <si>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</si>
  <si>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</si>
  <si>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</si>
  <si>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</si>
  <si>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</si>
  <si>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</si>
  <si>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</si>
  <si>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</si>
  <si>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</si>
  <si>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</si>
  <si>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</si>
  <si>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</si>
  <si>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</si>
  <si>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</si>
  <si>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</si>
  <si>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</si>
  <si>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</si>
  <si>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</si>
  <si>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</si>
  <si>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</si>
  <si>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</si>
  <si>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</si>
  <si>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</si>
  <si>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</si>
  <si>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</si>
  <si>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</si>
  <si>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</si>
  <si>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</si>
  <si>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</si>
  <si>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</si>
  <si>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</si>
  <si>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</si>
  <si>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</si>
  <si>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</si>
  <si>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</si>
  <si>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</si>
  <si>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</si>
  <si>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</si>
  <si>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</si>
  <si>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</si>
  <si>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</si>
  <si>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</si>
  <si>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</si>
  <si>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</si>
  <si>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</si>
  <si>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</si>
  <si>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</si>
  <si>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</si>
  <si>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</si>
  <si>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</si>
  <si>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</si>
  <si>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</si>
  <si>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</si>
  <si>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</si>
  <si>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</si>
  <si>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</si>
  <si>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</si>
  <si>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</si>
  <si>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</si>
  <si>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</si>
  <si>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</si>
  <si>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</si>
  <si>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</si>
  <si>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</si>
  <si>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</si>
  <si>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</si>
  <si>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</si>
  <si>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</si>
  <si>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</si>
  <si>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</si>
  <si>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</si>
  <si>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</si>
  <si>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</si>
  <si>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</si>
  <si>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</si>
  <si>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</si>
  <si>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</si>
  <si>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</si>
  <si>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</si>
  <si>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</si>
  <si>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</si>
  <si>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</si>
  <si>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</si>
  <si>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</si>
  <si>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</si>
  <si>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</si>
  <si>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</si>
  <si>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</si>
  <si>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</si>
  <si>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</si>
  <si>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</si>
  <si>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</si>
  <si>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</si>
  <si>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</si>
  <si>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</si>
  <si>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</si>
  <si>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</si>
  <si>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</si>
  <si>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</si>
  <si>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</si>
  <si>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</si>
  <si>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</si>
  <si>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</si>
  <si>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</si>
  <si>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</si>
  <si>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</si>
  <si>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</si>
  <si>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</si>
  <si>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</si>
  <si>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</si>
  <si>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</si>
  <si>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</si>
  <si>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</si>
  <si>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</si>
  <si>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</si>
  <si>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</si>
  <si>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</si>
  <si>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</si>
  <si>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</si>
  <si>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</si>
  <si>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</si>
  <si>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</si>
  <si>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</si>
  <si>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</si>
  <si>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</si>
  <si>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</si>
  <si>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</si>
  <si>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</si>
  <si>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</si>
  <si>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</si>
  <si>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</si>
  <si>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</si>
  <si>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</si>
  <si>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</si>
  <si>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</si>
  <si>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</si>
  <si>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</si>
  <si>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</si>
  <si>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</si>
  <si>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</si>
  <si>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</si>
  <si>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</si>
  <si>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</si>
  <si>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</si>
  <si>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</si>
  <si>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</si>
  <si>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</si>
  <si>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</si>
  <si>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</si>
  <si>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</si>
  <si>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</si>
  <si>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</si>
  <si>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</si>
  <si>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</si>
  <si>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</si>
  <si>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</si>
  <si>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</si>
  <si>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</si>
  <si>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</si>
  <si>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</si>
  <si>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</si>
  <si>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</si>
  <si>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</si>
  <si>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</si>
  <si>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</si>
  <si>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</si>
  <si>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</si>
  <si>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</si>
  <si>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</si>
  <si>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</si>
  <si>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</si>
  <si>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</si>
  <si>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</si>
  <si>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</si>
  <si>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</si>
  <si>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</si>
  <si>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</si>
  <si>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</si>
  <si>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</si>
  <si>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</si>
  <si>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</si>
  <si>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</si>
  <si>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</si>
  <si>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</si>
  <si>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</si>
  <si>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</si>
  <si>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</si>
  <si>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</si>
  <si>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</si>
  <si>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</si>
  <si>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</si>
  <si>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</si>
  <si>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</si>
  <si>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</si>
  <si>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</si>
  <si>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</si>
  <si>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</si>
  <si>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</si>
  <si>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</si>
  <si>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</si>
  <si>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</si>
  <si>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</si>
  <si>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</si>
  <si>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</si>
  <si>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</si>
  <si>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</si>
  <si>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</si>
  <si>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</si>
  <si>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</si>
  <si>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</si>
  <si>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</si>
  <si>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</si>
  <si>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</si>
  <si>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</si>
  <si>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</si>
  <si>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</si>
  <si>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</si>
  <si>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</si>
  <si>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</si>
  <si>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</si>
  <si>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</si>
  <si>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</si>
  <si>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</si>
  <si>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</si>
  <si>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</si>
  <si>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</si>
  <si>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</si>
  <si>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</si>
  <si>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</si>
  <si>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</si>
  <si>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</si>
  <si>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</si>
  <si>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</si>
  <si>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</si>
  <si>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</si>
  <si>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</si>
  <si>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</si>
  <si>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</si>
  <si>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</si>
  <si>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</si>
  <si>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</si>
  <si>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</si>
  <si>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</si>
  <si>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</si>
  <si>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</si>
  <si>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</si>
  <si>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</si>
  <si>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</si>
  <si>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</si>
  <si>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</si>
  <si>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</si>
  <si>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</si>
  <si>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</si>
  <si>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</si>
  <si>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</si>
  <si>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</si>
  <si>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</si>
  <si>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</si>
  <si>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</si>
  <si>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</si>
  <si>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</si>
  <si>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</si>
  <si>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</si>
  <si>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</si>
  <si>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</si>
  <si>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</si>
  <si>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</si>
  <si>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</si>
  <si>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</si>
  <si>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</si>
  <si>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</si>
  <si>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</si>
  <si>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</si>
  <si>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</si>
  <si>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</si>
  <si>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</si>
  <si>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</si>
  <si>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</si>
  <si>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</si>
  <si>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</si>
  <si>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</si>
  <si>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</si>
  <si>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</si>
  <si>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</si>
  <si>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</si>
  <si>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</si>
  <si>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</si>
  <si>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</si>
  <si>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</si>
  <si>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</si>
  <si>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</si>
  <si>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</si>
  <si>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</si>
  <si>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</si>
  <si>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</si>
  <si>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</si>
  <si>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</si>
  <si>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</si>
  <si>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</si>
  <si>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</si>
  <si>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</si>
  <si>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</si>
  <si>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</si>
  <si>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</si>
  <si>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</si>
  <si>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</si>
  <si>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</si>
  <si>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</si>
  <si>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</si>
  <si>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</si>
  <si>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</si>
  <si>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</si>
  <si>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</si>
  <si>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</si>
  <si>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</si>
  <si>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</si>
  <si>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</si>
  <si>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</si>
  <si>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</si>
  <si>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</si>
  <si>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</si>
  <si>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</si>
  <si>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</si>
  <si>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</si>
  <si>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</si>
  <si>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</si>
  <si>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</si>
  <si>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</si>
  <si>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</si>
  <si>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</si>
  <si>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</si>
  <si>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</si>
  <si>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</si>
  <si>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</si>
  <si>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</si>
  <si>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</si>
  <si>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</si>
  <si>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</si>
  <si>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</si>
  <si>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</si>
  <si>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</si>
  <si>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</si>
  <si>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</si>
  <si>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</si>
  <si>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</si>
  <si>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</si>
  <si>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</si>
  <si>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</si>
  <si>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</si>
  <si>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</si>
  <si>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</si>
  <si>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</si>
  <si>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</si>
  <si>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</si>
  <si>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</si>
  <si>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</si>
  <si>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</si>
  <si>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</si>
  <si>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</si>
  <si>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</si>
  <si>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</si>
  <si>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</si>
  <si>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</si>
  <si>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</si>
  <si>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</si>
  <si>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</si>
  <si>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</si>
  <si>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</si>
  <si>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</si>
  <si>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</si>
  <si>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</si>
  <si>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</si>
  <si>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</si>
  <si>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</si>
  <si>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</si>
  <si>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</si>
  <si>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</si>
  <si>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</si>
  <si>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</si>
  <si>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</si>
  <si>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</si>
  <si>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</si>
  <si>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</si>
  <si>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</si>
  <si>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</si>
  <si>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</si>
  <si>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</si>
  <si>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</si>
  <si>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</si>
  <si>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</si>
  <si>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</si>
  <si>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</si>
  <si>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</si>
  <si>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</si>
  <si>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</si>
  <si>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</si>
  <si>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</si>
  <si>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</si>
  <si>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</si>
  <si>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</si>
  <si>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</si>
  <si>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</si>
  <si>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</si>
  <si>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</si>
  <si>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</si>
  <si>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</si>
  <si>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</si>
  <si>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</si>
  <si>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</si>
  <si>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</si>
  <si>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</si>
  <si>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</si>
  <si>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</si>
  <si>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</si>
  <si>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</si>
  <si>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</si>
  <si>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</si>
  <si>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</si>
  <si>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</si>
  <si>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</si>
  <si>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</si>
  <si>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</si>
  <si>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</si>
  <si>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</si>
  <si>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</si>
  <si>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</si>
  <si>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</si>
  <si>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</si>
  <si>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</si>
  <si>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</si>
  <si>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</si>
  <si>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</si>
  <si>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</si>
  <si>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</si>
  <si>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</si>
  <si>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</si>
  <si>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</si>
  <si>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</si>
  <si>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</si>
  <si>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</si>
  <si>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</si>
  <si>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</si>
  <si>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</si>
  <si>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</si>
  <si>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</si>
  <si>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</si>
  <si>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</si>
  <si>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</si>
  <si>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</si>
  <si>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</si>
  <si>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</si>
  <si>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</si>
  <si>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</si>
  <si>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</si>
  <si>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</si>
  <si>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</si>
  <si>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</si>
  <si>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</si>
  <si>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</si>
  <si>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</si>
  <si>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</si>
  <si>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</si>
  <si>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</si>
  <si>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</si>
  <si>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</si>
  <si>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</si>
  <si>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</si>
  <si>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</si>
  <si>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</si>
  <si>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</si>
  <si>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</si>
  <si>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</si>
  <si>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</si>
  <si>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</si>
  <si>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</si>
  <si>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</si>
  <si>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</si>
  <si>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</si>
  <si>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</si>
  <si>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</si>
  <si>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</si>
  <si>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</si>
  <si>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</si>
  <si>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</si>
  <si>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</si>
  <si>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</si>
  <si>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</si>
  <si>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</si>
  <si>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</si>
  <si>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</si>
  <si>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</si>
  <si>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</si>
  <si>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</si>
  <si>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</si>
  <si>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</si>
  <si>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</si>
  <si>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</si>
  <si>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</si>
  <si>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</si>
  <si>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</si>
  <si>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</si>
  <si>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</si>
  <si>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</si>
  <si>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</si>
  <si>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</si>
  <si>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</si>
  <si>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</si>
  <si>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</si>
  <si>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</si>
  <si>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</si>
  <si>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</si>
  <si>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</si>
  <si>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</si>
  <si>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</si>
  <si>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</si>
  <si>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</si>
  <si>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</si>
  <si>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</si>
  <si>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</si>
  <si>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</si>
  <si>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</si>
  <si>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</si>
  <si>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</si>
  <si>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</si>
  <si>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</si>
  <si>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</si>
  <si>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</si>
  <si>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</si>
  <si>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</si>
  <si>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</si>
  <si>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</si>
  <si>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</si>
  <si>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</si>
  <si>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</si>
  <si>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</si>
  <si>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</si>
  <si>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</si>
  <si>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</si>
  <si>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</si>
  <si>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</si>
  <si>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</si>
  <si>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</si>
  <si>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</si>
  <si>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</si>
  <si>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</si>
  <si>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</si>
  <si>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</si>
  <si>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</si>
  <si>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</si>
  <si>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</si>
  <si>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</si>
  <si>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</si>
  <si>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</si>
  <si>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</si>
  <si>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</si>
  <si>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</si>
  <si>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</si>
  <si>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</si>
  <si>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</si>
  <si>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</si>
  <si>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</si>
  <si>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</si>
  <si>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</si>
  <si>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</si>
  <si>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</si>
  <si>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</si>
  <si>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</si>
  <si>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</si>
  <si>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</si>
  <si>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</si>
  <si>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</si>
  <si>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</si>
  <si>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</si>
  <si>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</si>
  <si>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</si>
  <si>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</si>
  <si>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</si>
  <si>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</si>
  <si>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</si>
  <si>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</si>
  <si>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</si>
  <si>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</si>
  <si>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</si>
  <si>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</si>
  <si>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</si>
  <si>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</si>
  <si>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</si>
  <si>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</si>
  <si>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</si>
  <si>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</si>
  <si>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</si>
  <si>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</si>
  <si>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</si>
  <si>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</si>
  <si>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</si>
  <si>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</si>
  <si>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</si>
  <si>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</si>
  <si>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</si>
  <si>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</si>
  <si>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</si>
  <si>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</si>
  <si>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</si>
  <si>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</si>
  <si>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</si>
  <si>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</si>
  <si>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</si>
  <si>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</si>
  <si>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</si>
  <si>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</si>
  <si>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</si>
  <si>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</si>
  <si>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</si>
  <si>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</si>
  <si>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</si>
  <si>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</si>
  <si>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</si>
  <si>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</si>
  <si>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</si>
  <si>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</si>
  <si>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</si>
  <si>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</si>
  <si>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</si>
  <si>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</si>
  <si>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</si>
  <si>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</si>
  <si>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</si>
  <si>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</si>
  <si>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</si>
  <si>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</si>
  <si>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</si>
  <si>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</si>
  <si>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</si>
  <si>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</si>
  <si>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</si>
  <si>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</si>
  <si>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</si>
  <si>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</si>
  <si>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</si>
  <si>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</si>
  <si>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</si>
  <si>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</si>
  <si>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</si>
  <si>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</si>
  <si>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</si>
  <si>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</si>
  <si>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</si>
  <si>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</si>
  <si>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</si>
  <si>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</si>
  <si>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</si>
  <si>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</si>
  <si>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</si>
  <si>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</si>
  <si>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</si>
  <si>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</si>
  <si>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</si>
  <si>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</si>
  <si>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</si>
  <si>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</si>
  <si>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</si>
  <si>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</si>
  <si>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</si>
  <si>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</si>
  <si>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</si>
  <si>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</si>
  <si>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</si>
  <si>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</si>
  <si>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</si>
  <si>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</si>
  <si>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</si>
  <si>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</si>
  <si>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</si>
  <si>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</si>
  <si>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</si>
  <si>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</si>
  <si>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</si>
  <si>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</si>
  <si>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</si>
  <si>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</si>
  <si>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</si>
  <si>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</si>
  <si>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</si>
  <si>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</si>
  <si>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</si>
  <si>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</si>
  <si>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</si>
  <si>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</si>
  <si>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</si>
  <si>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</si>
  <si>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</si>
  <si>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</si>
  <si>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</si>
  <si>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</si>
  <si>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</si>
  <si>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</si>
  <si>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</si>
  <si>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</si>
  <si>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</si>
  <si>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</si>
  <si>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</si>
  <si>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</si>
  <si>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</si>
  <si>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</si>
  <si>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</si>
  <si>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</si>
  <si>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</si>
  <si>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</si>
  <si>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</si>
  <si>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</si>
  <si>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</si>
  <si>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</si>
  <si>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</si>
  <si>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</si>
  <si>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</si>
  <si>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</si>
  <si>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</si>
  <si>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</si>
  <si>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</si>
  <si>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</si>
  <si>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</si>
  <si>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</si>
  <si>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</si>
  <si>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</si>
  <si>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</si>
  <si>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</si>
  <si>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</si>
  <si>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</si>
  <si>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</si>
  <si>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</si>
  <si>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</si>
  <si>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</si>
  <si>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</si>
  <si>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</si>
  <si>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</si>
  <si>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</si>
  <si>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</si>
  <si>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</si>
  <si>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</si>
  <si>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</si>
  <si>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</si>
  <si>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</si>
  <si>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</si>
  <si>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</si>
  <si>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</si>
  <si>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</si>
  <si>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</si>
  <si>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</si>
  <si>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</si>
  <si>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</si>
  <si>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</si>
  <si>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</si>
  <si>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</si>
  <si>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</si>
  <si>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</si>
  <si>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</si>
  <si>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</si>
  <si>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</si>
  <si>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</si>
  <si>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</si>
  <si>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</si>
  <si>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</si>
  <si>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</si>
  <si>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</si>
  <si>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</si>
  <si>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</si>
  <si>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</si>
  <si>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</si>
  <si>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</si>
  <si>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</si>
  <si>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</si>
  <si>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</si>
  <si>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</si>
  <si>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</si>
  <si>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</si>
  <si>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</si>
  <si>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</si>
  <si>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</si>
  <si>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</si>
  <si>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</si>
  <si>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</si>
  <si>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</si>
  <si>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</si>
  <si>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</si>
  <si>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</si>
  <si>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</si>
  <si>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</si>
  <si>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</si>
  <si>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</si>
  <si>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</si>
  <si>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</si>
  <si>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</si>
  <si>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</si>
  <si>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</si>
  <si>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</si>
  <si>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</si>
  <si>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</si>
  <si>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</si>
  <si>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</si>
  <si>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</si>
  <si>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</si>
  <si>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</si>
  <si>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</si>
  <si>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</si>
  <si>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</si>
  <si>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</si>
  <si>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</si>
  <si>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</si>
  <si>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</si>
  <si>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</si>
  <si>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</si>
  <si>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</si>
  <si>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</si>
  <si>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</si>
  <si>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</si>
  <si>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</si>
  <si>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</si>
  <si>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</si>
  <si>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</si>
  <si>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</si>
  <si>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</si>
  <si>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</si>
  <si>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</si>
  <si>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</si>
  <si>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</si>
  <si>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</si>
  <si>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</si>
  <si>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</si>
  <si>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</si>
  <si>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</si>
  <si>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</si>
  <si>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</si>
  <si>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</si>
  <si>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</si>
  <si>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</si>
  <si>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</si>
  <si>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</si>
  <si>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</si>
  <si>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</si>
  <si>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</si>
  <si>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</si>
  <si>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</si>
  <si>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</si>
  <si>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</si>
  <si>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</si>
  <si>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</si>
  <si>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</si>
  <si>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</si>
  <si>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</si>
  <si>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</si>
  <si>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</si>
  <si>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</si>
  <si>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</si>
  <si>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</si>
  <si>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</si>
  <si>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</si>
  <si>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</si>
  <si>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</si>
  <si>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</si>
  <si>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</si>
  <si>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</si>
  <si>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</si>
  <si>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</si>
  <si>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</si>
  <si>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</si>
  <si>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</si>
  <si>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</si>
  <si>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</si>
  <si>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</si>
  <si>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</si>
  <si>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</si>
  <si>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</si>
  <si>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</si>
  <si>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</si>
  <si>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</si>
  <si>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</si>
  <si>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</si>
  <si>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</si>
  <si>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</si>
  <si>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</si>
  <si>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</si>
  <si>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</si>
  <si>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</si>
  <si>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</si>
  <si>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</si>
  <si>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</si>
  <si>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</si>
  <si>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</si>
  <si>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</si>
  <si>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</si>
  <si>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</si>
  <si>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</si>
  <si>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</si>
  <si>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</si>
  <si>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</si>
  <si>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</si>
  <si>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</si>
  <si>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</si>
  <si>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</si>
  <si>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</si>
  <si>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</si>
  <si>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</si>
  <si>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</si>
  <si>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</si>
  <si>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</si>
  <si>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</si>
  <si>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</si>
  <si>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</si>
  <si>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</si>
  <si>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</si>
  <si>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</si>
  <si>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</si>
  <si>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</si>
  <si>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</si>
  <si>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</si>
  <si>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</si>
  <si>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</si>
  <si>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</si>
  <si>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</si>
  <si>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</si>
  <si>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</si>
  <si>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</si>
  <si>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</si>
  <si>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</si>
  <si>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</si>
  <si>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</si>
  <si>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</si>
  <si>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</si>
  <si>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</si>
  <si>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</si>
  <si>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</si>
  <si>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</si>
  <si>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</si>
  <si>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</si>
  <si>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</si>
  <si>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</si>
  <si>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</si>
  <si>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</si>
  <si>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</si>
  <si>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</si>
  <si>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</si>
  <si>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</si>
  <si>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</si>
  <si>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</si>
  <si>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</si>
  <si>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</si>
  <si>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</si>
  <si>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</si>
  <si>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</si>
  <si>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</si>
  <si>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</si>
  <si>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</si>
  <si>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</si>
  <si>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</si>
  <si>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</si>
  <si>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</si>
  <si>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</si>
  <si>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</si>
  <si>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</si>
  <si>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</si>
  <si>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</si>
  <si>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</si>
  <si>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</si>
  <si>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</si>
  <si>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</si>
  <si>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</si>
  <si>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</si>
  <si>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</si>
  <si>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</si>
  <si>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</si>
  <si>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</si>
  <si>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</si>
  <si>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</si>
  <si>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</si>
  <si>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</si>
  <si>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</si>
  <si>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</si>
  <si>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</si>
  <si>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</si>
  <si>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</si>
  <si>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</si>
  <si>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</si>
  <si>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</si>
  <si>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</si>
  <si>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</si>
  <si>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</si>
  <si>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</si>
  <si>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</si>
  <si>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</si>
  <si>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</si>
  <si>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</si>
  <si>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</si>
  <si>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</si>
  <si>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</si>
  <si>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</si>
  <si>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</si>
  <si>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</si>
  <si>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</si>
  <si>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</si>
  <si>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</si>
  <si>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</si>
  <si>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</si>
  <si>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</si>
  <si>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</si>
  <si>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</si>
  <si>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</si>
  <si>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</si>
  <si>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</si>
  <si>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</si>
  <si>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</si>
  <si>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</si>
  <si>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</si>
  <si>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</si>
  <si>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</si>
  <si>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</si>
  <si>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</si>
  <si>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</si>
  <si>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</si>
  <si>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</si>
  <si>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</si>
  <si>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</si>
  <si>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</si>
  <si>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</si>
  <si>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</si>
  <si>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</si>
  <si>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</si>
  <si>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</si>
  <si>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</si>
  <si>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</si>
  <si>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</si>
  <si>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</si>
  <si>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</si>
  <si>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</si>
  <si>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</si>
  <si>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</si>
  <si>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</si>
  <si>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</si>
  <si>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</si>
  <si>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</si>
  <si>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</si>
  <si>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</si>
  <si>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</si>
  <si>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</si>
  <si>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</si>
  <si>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</si>
  <si>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</si>
  <si>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</si>
  <si>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</si>
  <si>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</si>
  <si>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</si>
  <si>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</si>
  <si>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</si>
  <si>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</si>
  <si>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</si>
  <si>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</si>
  <si>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</si>
  <si>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</si>
  <si>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</si>
  <si>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</si>
  <si>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</si>
  <si>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</si>
  <si>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</si>
  <si>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</si>
  <si>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</si>
  <si>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</si>
  <si>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</si>
  <si>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</si>
  <si>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</si>
  <si>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</si>
  <si>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</si>
  <si>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</si>
  <si>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</si>
  <si>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</si>
  <si>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</si>
  <si>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</si>
  <si>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</si>
  <si>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</si>
  <si>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</si>
  <si>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</si>
  <si>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</si>
  <si>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</si>
  <si>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</si>
  <si>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</si>
  <si>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</si>
  <si>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</si>
  <si>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</si>
  <si>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</si>
  <si>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</si>
  <si>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</si>
  <si>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</si>
  <si>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</si>
  <si>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</si>
  <si>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</si>
  <si>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</si>
  <si>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</si>
  <si>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</si>
  <si>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</si>
  <si>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</si>
  <si>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</si>
  <si>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</si>
  <si>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</si>
  <si>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</si>
  <si>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</si>
  <si>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</si>
  <si>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</si>
  <si>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</si>
  <si>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</si>
  <si>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</si>
  <si>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</si>
  <si>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</si>
  <si>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</si>
  <si>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</si>
  <si>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</si>
  <si>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</si>
  <si>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</si>
  <si>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</si>
  <si>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</si>
  <si>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</si>
  <si>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</si>
  <si>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</si>
  <si>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</si>
  <si>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</si>
  <si>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</si>
  <si>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</si>
  <si>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</si>
  <si>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</si>
  <si>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</si>
  <si>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</si>
  <si>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</si>
  <si>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</si>
  <si>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</si>
  <si>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</si>
  <si>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</si>
  <si>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</si>
  <si>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</si>
  <si>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</si>
  <si>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</si>
  <si>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</si>
  <si>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</si>
  <si>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</si>
  <si>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</si>
  <si>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</si>
  <si>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</si>
  <si>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</si>
  <si>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</si>
  <si>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</si>
  <si>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</si>
  <si>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</si>
  <si>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</si>
  <si>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</si>
  <si>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</si>
  <si>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</si>
  <si>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</si>
  <si>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</si>
  <si>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</si>
  <si>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</si>
  <si>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</si>
  <si>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</si>
  <si>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</si>
  <si>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</si>
  <si>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</si>
  <si>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</si>
  <si>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</si>
  <si>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</si>
  <si>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</si>
  <si>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</si>
  <si>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</si>
  <si>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</si>
  <si>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</si>
  <si>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</si>
  <si>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</si>
  <si>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</si>
  <si>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</si>
  <si>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</si>
  <si>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</si>
  <si>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</si>
  <si>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</si>
  <si>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</si>
  <si>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</si>
  <si>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</si>
  <si>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</si>
  <si>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</si>
  <si>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</si>
  <si>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</si>
  <si>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</si>
  <si>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</si>
  <si>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</si>
  <si>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</si>
  <si>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</si>
  <si>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</si>
  <si>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</si>
  <si>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</si>
  <si>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</si>
  <si>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</si>
  <si>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</si>
  <si>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</si>
  <si>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</si>
  <si>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</si>
  <si>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</si>
  <si>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</si>
  <si>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</si>
  <si>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</si>
  <si>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</si>
  <si>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</si>
  <si>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</si>
  <si>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</si>
  <si>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</si>
  <si>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</si>
  <si>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</si>
  <si>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</si>
  <si>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</si>
  <si>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</si>
  <si>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</si>
  <si>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</si>
  <si>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</si>
  <si>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</si>
  <si>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</si>
  <si>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</si>
  <si>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</si>
  <si>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</si>
  <si>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</si>
  <si>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</si>
  <si>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</si>
  <si>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</si>
  <si>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</si>
  <si>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</si>
  <si>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</si>
  <si>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</si>
  <si>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</si>
  <si>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</si>
  <si>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</si>
  <si>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</si>
  <si>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</si>
  <si>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</si>
  <si>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</si>
  <si>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</si>
  <si>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</si>
  <si>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</si>
  <si>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</si>
  <si>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</si>
  <si>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</si>
  <si>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</si>
  <si>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</si>
  <si>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</si>
  <si>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</si>
  <si>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</si>
  <si>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</si>
  <si>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</si>
  <si>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</si>
  <si>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</si>
  <si>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</si>
  <si>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</si>
  <si>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</si>
  <si>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</si>
  <si>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</si>
  <si>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</si>
  <si>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</si>
  <si>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</si>
  <si>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</si>
  <si>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</si>
  <si>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</si>
  <si>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</si>
  <si>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</si>
  <si>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</si>
  <si>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</si>
  <si>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</si>
  <si>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</si>
  <si>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</si>
  <si>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</si>
  <si>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</si>
  <si>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</si>
  <si>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</si>
  <si>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</si>
  <si>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</si>
  <si>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</si>
  <si>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</si>
  <si>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</si>
  <si>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</si>
  <si>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</si>
  <si>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</si>
  <si>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</si>
  <si>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</si>
  <si>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</si>
  <si>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</si>
  <si>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</si>
  <si>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</si>
  <si>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</si>
  <si>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</si>
  <si>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</si>
  <si>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</si>
  <si>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</si>
  <si>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</si>
  <si>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</si>
  <si>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</si>
  <si>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</si>
  <si>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</si>
  <si>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</si>
  <si>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</si>
  <si>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</si>
  <si>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</si>
  <si>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</si>
  <si>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</si>
  <si>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</si>
  <si>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</si>
  <si>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</si>
  <si>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</si>
  <si>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</si>
  <si>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</si>
  <si>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</si>
  <si>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</si>
  <si>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</si>
  <si>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</si>
  <si>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</si>
  <si>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</si>
  <si>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</si>
  <si>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</si>
  <si>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</si>
  <si>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</si>
  <si>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</si>
  <si>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</si>
  <si>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</si>
  <si>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</si>
  <si>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</si>
  <si>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</si>
  <si>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</si>
  <si>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</si>
  <si>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</si>
  <si>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</si>
  <si>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</si>
  <si>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</si>
  <si>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</si>
  <si>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</si>
  <si>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</si>
  <si>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</si>
  <si>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</si>
  <si>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</si>
  <si>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</si>
  <si>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</si>
  <si>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</si>
  <si>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</si>
  <si>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</si>
  <si>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</si>
  <si>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</si>
  <si>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</si>
  <si>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</si>
  <si>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</si>
  <si>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</si>
  <si>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</si>
  <si>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</si>
  <si>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</si>
  <si>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</si>
  <si>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</si>
  <si>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</si>
  <si>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</si>
  <si>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</si>
  <si>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</si>
  <si>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</si>
  <si>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</si>
  <si>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</si>
  <si>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</si>
  <si>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</si>
  <si>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</si>
  <si>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</si>
  <si>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</si>
  <si>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</si>
  <si>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</si>
  <si>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</si>
  <si>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</si>
  <si>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</si>
  <si>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</si>
  <si>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</si>
  <si>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</si>
  <si>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</si>
  <si>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</si>
  <si>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</si>
  <si>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</si>
  <si>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</si>
  <si>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</si>
  <si>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</si>
  <si>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</si>
  <si>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</si>
  <si>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</si>
  <si>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</si>
  <si>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</si>
  <si>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</si>
  <si>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</si>
  <si>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</si>
  <si>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</si>
  <si>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</si>
  <si>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</si>
  <si>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</si>
  <si>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</si>
  <si>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</si>
  <si>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</si>
  <si>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</si>
  <si>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</si>
  <si>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</si>
  <si>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</si>
  <si>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</si>
  <si>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</si>
  <si>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</si>
  <si>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</si>
  <si>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</si>
  <si>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</si>
  <si>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</si>
  <si>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</si>
  <si>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</si>
  <si>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</si>
  <si>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</si>
  <si>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</si>
  <si>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</si>
  <si>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</si>
  <si>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</si>
  <si>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</si>
  <si>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</si>
  <si>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</si>
  <si>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</si>
  <si>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</si>
  <si>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</si>
  <si>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</si>
  <si>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</si>
  <si>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</si>
  <si>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</si>
  <si>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</si>
  <si>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</si>
  <si>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</si>
  <si>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</si>
  <si>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</si>
  <si>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</si>
  <si>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</si>
  <si>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</si>
  <si>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</si>
  <si>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</si>
  <si>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</si>
  <si>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</si>
  <si>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</si>
  <si>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</si>
  <si>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</si>
  <si>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</si>
  <si>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</si>
  <si>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</si>
  <si>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</si>
  <si>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</si>
  <si>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</si>
  <si>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</si>
  <si>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</si>
  <si>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</si>
  <si>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</si>
  <si>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</si>
  <si>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</si>
  <si>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</si>
  <si>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</si>
  <si>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</si>
  <si>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</si>
  <si>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</si>
  <si>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</si>
  <si>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</si>
  <si>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</si>
  <si>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</si>
  <si>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</si>
  <si>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</si>
  <si>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</si>
  <si>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</si>
  <si>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</si>
  <si>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</si>
  <si>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</si>
  <si>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</si>
  <si>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</si>
  <si>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</si>
  <si>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</si>
  <si>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</si>
  <si>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</si>
  <si>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</si>
  <si>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</si>
  <si>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</si>
  <si>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</si>
  <si>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</si>
  <si>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</si>
  <si>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</si>
  <si>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</si>
  <si>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</si>
  <si>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</si>
  <si>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</si>
  <si>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</si>
  <si>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</si>
  <si>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</si>
  <si>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</si>
  <si>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</si>
  <si>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</si>
  <si>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</si>
  <si>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</si>
  <si>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</si>
  <si>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</si>
  <si>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</si>
  <si>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</si>
  <si>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</si>
  <si>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</si>
  <si>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</si>
  <si>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</si>
  <si>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</si>
  <si>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</si>
  <si>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</si>
  <si>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</si>
  <si>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</si>
  <si>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</si>
  <si>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</si>
  <si>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</si>
  <si>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</si>
  <si>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</si>
  <si>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</si>
  <si>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</si>
  <si>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</si>
  <si>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</si>
  <si>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</si>
  <si>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</si>
  <si>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</si>
  <si>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</si>
  <si>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</si>
  <si>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</si>
  <si>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</si>
  <si>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</si>
  <si>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</si>
  <si>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</si>
  <si>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</si>
  <si>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</si>
  <si>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</si>
  <si>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</si>
  <si>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</si>
  <si>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</si>
  <si>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</si>
  <si>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</si>
  <si>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</si>
  <si>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</si>
  <si>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</si>
  <si>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</si>
  <si>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</si>
  <si>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</si>
  <si>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</si>
  <si>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</si>
  <si>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</si>
  <si>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</si>
  <si>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</si>
  <si>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</si>
  <si>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</si>
  <si>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</si>
  <si>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</si>
  <si>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</si>
  <si>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</si>
  <si>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</si>
  <si>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</si>
  <si>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</si>
  <si>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</si>
  <si>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</si>
  <si>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</si>
  <si>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</si>
  <si>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</si>
  <si>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</si>
  <si>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</si>
  <si>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</si>
  <si>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</si>
  <si>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</si>
  <si>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</si>
  <si>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</si>
  <si>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</si>
  <si>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</si>
  <si>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</si>
  <si>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</si>
  <si>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</si>
  <si>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</si>
  <si>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</si>
  <si>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</si>
  <si>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</si>
  <si>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</si>
  <si>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</si>
  <si>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</si>
  <si>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</si>
  <si>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</si>
  <si>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</si>
  <si>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</si>
  <si>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</si>
  <si>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</si>
  <si>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</si>
  <si>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</si>
  <si>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</si>
  <si>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</si>
  <si>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</si>
  <si>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</si>
  <si>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</si>
  <si>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</si>
  <si>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</si>
  <si>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</si>
  <si>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</si>
  <si>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</si>
  <si>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</si>
  <si>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</si>
  <si>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</si>
  <si>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</si>
  <si>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</si>
  <si>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</si>
  <si>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</si>
  <si>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</si>
  <si>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</si>
  <si>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</si>
  <si>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</si>
  <si>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</si>
  <si>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</si>
  <si>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</si>
  <si>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</si>
  <si>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</si>
  <si>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</si>
  <si>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</si>
  <si>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</si>
  <si>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</si>
  <si>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</si>
  <si>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</si>
  <si>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</si>
  <si>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</si>
  <si>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</si>
  <si>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</si>
  <si>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</si>
  <si>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</si>
  <si>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</si>
  <si>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</si>
  <si>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</si>
  <si>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</si>
  <si>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</si>
  <si>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</si>
  <si>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</si>
  <si>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</si>
  <si>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</si>
  <si>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</si>
  <si>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</si>
  <si>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</si>
  <si>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</si>
  <si>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</si>
  <si>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</si>
  <si>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</si>
  <si>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</si>
  <si>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</si>
  <si>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</si>
  <si>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</si>
  <si>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</si>
  <si>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</si>
  <si>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</si>
  <si>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</si>
  <si>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</si>
  <si>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</si>
  <si>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</si>
  <si>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</si>
  <si>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</si>
  <si>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</si>
  <si>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</si>
  <si>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</si>
  <si>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</si>
  <si>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</si>
  <si>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</si>
  <si>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</si>
  <si>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</si>
  <si>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</si>
  <si>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</si>
  <si>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</si>
  <si>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</si>
  <si>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</si>
  <si>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</si>
  <si>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</si>
  <si>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</si>
  <si>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</si>
  <si>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</si>
  <si>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</si>
  <si>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</si>
  <si>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</si>
  <si>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</si>
  <si>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</si>
  <si>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</si>
  <si>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</si>
  <si>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</si>
  <si>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</si>
  <si>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</si>
  <si>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</si>
  <si>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</si>
  <si>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</si>
  <si>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</si>
  <si>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</si>
  <si>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</si>
  <si>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</si>
  <si>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</si>
  <si>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</si>
  <si>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</si>
  <si>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</si>
  <si>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</si>
  <si>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</si>
  <si>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</si>
  <si>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</si>
  <si>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</si>
  <si>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</si>
  <si>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</si>
  <si>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</si>
  <si>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</si>
  <si>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</si>
  <si>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</si>
  <si>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</si>
  <si>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</si>
  <si>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</si>
  <si>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</si>
  <si>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</si>
  <si>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</si>
  <si>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</si>
  <si>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</si>
  <si>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</si>
  <si>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</si>
  <si>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</si>
  <si>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</si>
  <si>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</si>
  <si>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</si>
  <si>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</si>
  <si>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</si>
  <si>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</si>
  <si>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</si>
  <si>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</si>
  <si>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</si>
  <si>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</si>
  <si>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</si>
  <si>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</si>
  <si>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</si>
  <si>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</si>
  <si>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</si>
  <si>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</si>
  <si>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</si>
  <si>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</si>
  <si>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</si>
  <si>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</si>
  <si>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</si>
  <si>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</si>
  <si>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</si>
  <si>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</si>
  <si>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</si>
  <si>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</si>
  <si>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</si>
  <si>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</si>
  <si>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</si>
  <si>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</si>
  <si>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</si>
  <si>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</si>
  <si>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</si>
  <si>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</si>
  <si>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</si>
  <si>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</si>
  <si>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</si>
  <si>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</si>
  <si>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</si>
  <si>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</si>
  <si>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</si>
  <si>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</si>
  <si>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</si>
  <si>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</si>
  <si>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</si>
  <si>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</si>
  <si>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</si>
  <si>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</si>
  <si>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</si>
  <si>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</si>
  <si>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</si>
  <si>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</si>
  <si>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</si>
  <si>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</si>
  <si>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</si>
  <si>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</si>
  <si>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</si>
  <si>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</si>
  <si>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</si>
  <si>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</si>
  <si>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</si>
  <si>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</si>
  <si>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</si>
  <si>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</si>
  <si>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</si>
  <si>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</si>
  <si>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</si>
  <si>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</si>
  <si>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</si>
  <si>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</si>
  <si>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</si>
  <si>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</si>
  <si>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</si>
  <si>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</si>
  <si>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</si>
  <si>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</si>
  <si>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</si>
  <si>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</si>
  <si>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</si>
  <si>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</si>
  <si>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</si>
  <si>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</si>
  <si>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</si>
  <si>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</si>
  <si>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</si>
  <si>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</si>
  <si>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</si>
  <si>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</si>
  <si>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</si>
  <si>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</si>
  <si>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</si>
  <si>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</si>
  <si>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</si>
  <si>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</si>
  <si>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</si>
  <si>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</si>
  <si>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</si>
  <si>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</si>
  <si>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</si>
  <si>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</si>
  <si>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</si>
  <si>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</si>
  <si>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</si>
  <si>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</si>
  <si>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</si>
  <si>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</si>
  <si>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</si>
  <si>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</si>
  <si>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</si>
  <si>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</si>
  <si>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</si>
  <si>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</si>
  <si>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</si>
  <si>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</si>
  <si>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</si>
  <si>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</si>
  <si>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</si>
  <si>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</si>
  <si>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</si>
  <si>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</si>
  <si>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</si>
  <si>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</si>
  <si>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</si>
  <si>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</si>
  <si>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</si>
  <si>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</si>
  <si>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</si>
  <si>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</si>
  <si>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</si>
  <si>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</si>
  <si>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</si>
  <si>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</si>
  <si>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</si>
  <si>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</si>
  <si>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</si>
  <si>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</si>
  <si>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</si>
  <si>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</si>
  <si>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</si>
  <si>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</si>
  <si>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</si>
  <si>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</si>
  <si>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</si>
  <si>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</si>
  <si>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</si>
  <si>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</si>
  <si>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</si>
  <si>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</si>
  <si>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</si>
  <si>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</si>
  <si>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</si>
  <si>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</si>
  <si>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</si>
  <si>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</si>
  <si>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</si>
  <si>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</si>
  <si>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</si>
  <si>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</si>
  <si>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</si>
  <si>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</si>
  <si>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</si>
  <si>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</si>
  <si>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</si>
  <si>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</si>
  <si>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</si>
  <si>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</si>
  <si>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</si>
  <si>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</si>
  <si>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</si>
  <si>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</si>
  <si>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</si>
  <si>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</si>
  <si>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</si>
  <si>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</si>
  <si>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</si>
  <si>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</si>
  <si>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</si>
  <si>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</si>
  <si>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</si>
  <si>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</si>
  <si>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</si>
  <si>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</si>
  <si>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</si>
  <si>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</si>
  <si>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</si>
  <si>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</si>
  <si>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</si>
  <si>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</si>
  <si>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</si>
  <si>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</si>
  <si>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</si>
  <si>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</si>
  <si>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</si>
  <si>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</si>
  <si>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</si>
  <si>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</si>
  <si>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</si>
  <si>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</si>
  <si>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</si>
  <si>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</si>
  <si>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</si>
  <si>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</si>
  <si>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</si>
  <si>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</si>
  <si>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</si>
  <si>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</si>
  <si>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</si>
  <si>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</si>
  <si>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</si>
  <si>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</si>
  <si>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</si>
  <si>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</si>
  <si>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</si>
  <si>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</si>
  <si>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</si>
  <si>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</si>
  <si>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</si>
  <si>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</si>
  <si>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</si>
  <si>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</si>
  <si>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</si>
  <si>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</si>
  <si>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</si>
  <si>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</si>
  <si>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</si>
  <si>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</si>
  <si>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</si>
  <si>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</si>
  <si>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</si>
  <si>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</si>
  <si>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</si>
  <si>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</si>
  <si>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</si>
  <si>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</si>
  <si>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</si>
  <si>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</si>
  <si>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</si>
  <si>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</si>
  <si>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</si>
  <si>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</si>
  <si>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</si>
  <si>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</si>
  <si>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</si>
  <si>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</si>
  <si>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</si>
  <si>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</si>
  <si>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</si>
  <si>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</si>
  <si>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</si>
  <si>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</si>
  <si>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</si>
  <si>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</si>
  <si>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</si>
  <si>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</si>
  <si>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</si>
  <si>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</si>
  <si>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</si>
  <si>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</si>
  <si>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</si>
  <si>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</si>
  <si>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</si>
  <si>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</si>
  <si>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</si>
  <si>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</si>
  <si>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</si>
  <si>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</si>
  <si>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</si>
  <si>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</si>
  <si>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</si>
  <si>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</si>
  <si>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</si>
  <si>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</si>
  <si>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</si>
  <si>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</si>
  <si>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</si>
  <si>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</si>
  <si>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</si>
  <si>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</si>
  <si>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</si>
  <si>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</si>
  <si>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</si>
  <si>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</si>
  <si>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</si>
  <si>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</si>
  <si>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</si>
  <si>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</si>
  <si>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</si>
  <si>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</si>
  <si>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</si>
  <si>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</si>
  <si>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</si>
  <si>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</si>
  <si>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</si>
  <si>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</si>
  <si>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</si>
  <si>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</si>
  <si>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</si>
  <si>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</si>
  <si>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</si>
  <si>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</si>
  <si>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</si>
  <si>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</si>
  <si>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</si>
  <si>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</si>
  <si>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</si>
  <si>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</si>
  <si>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</si>
  <si>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</si>
  <si>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</si>
  <si>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</si>
  <si>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</si>
  <si>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</si>
  <si>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</si>
  <si>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</si>
  <si>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</si>
  <si>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</si>
  <si>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</si>
  <si>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</si>
  <si>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</si>
  <si>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</si>
  <si>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</si>
  <si>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</si>
  <si>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</si>
  <si>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</si>
  <si>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</si>
  <si>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</si>
  <si>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</si>
  <si>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</si>
  <si>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</si>
  <si>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</si>
  <si>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</si>
  <si>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</si>
  <si>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</si>
  <si>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</si>
  <si>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</si>
  <si>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</si>
  <si>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</si>
  <si>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</si>
  <si>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</si>
  <si>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</si>
  <si>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</si>
  <si>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</si>
  <si>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</si>
  <si>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</si>
  <si>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</si>
  <si>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</si>
  <si>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</si>
  <si>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</si>
  <si>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</si>
  <si>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</si>
  <si>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</si>
  <si>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</si>
  <si>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</si>
  <si>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</si>
  <si>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</si>
  <si>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</si>
  <si>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</si>
  <si>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</si>
  <si>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</si>
  <si>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</si>
  <si>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</si>
  <si>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</si>
  <si>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</si>
  <si>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</si>
  <si>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</si>
  <si>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</si>
  <si>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</si>
  <si>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</si>
  <si>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</si>
  <si>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</si>
  <si>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</si>
  <si>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</si>
  <si>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</si>
  <si>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</si>
  <si>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</si>
  <si>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</si>
  <si>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</si>
  <si>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</si>
  <si>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</si>
  <si>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</si>
  <si>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</si>
  <si>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</si>
  <si>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</si>
  <si>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</si>
  <si>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</si>
  <si>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</si>
  <si>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</si>
  <si>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</si>
  <si>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</si>
  <si>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</si>
  <si>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</si>
  <si>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</si>
  <si>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</si>
  <si>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</si>
  <si>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</si>
  <si>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</si>
  <si>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</si>
  <si>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</si>
  <si>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</si>
  <si>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</si>
  <si>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</si>
  <si>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</si>
  <si>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</si>
  <si>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</si>
  <si>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</si>
  <si>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</si>
  <si>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</si>
  <si>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</si>
  <si>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</si>
  <si>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</si>
  <si>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</si>
  <si>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</si>
  <si>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</si>
  <si>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</si>
  <si>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</si>
  <si>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</si>
  <si>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</si>
  <si>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</si>
  <si>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</si>
  <si>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</si>
  <si>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</si>
  <si>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</si>
  <si>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</si>
  <si>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</si>
  <si>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</si>
  <si>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</si>
  <si>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</si>
  <si>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</si>
  <si>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</si>
  <si>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</si>
  <si>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</si>
  <si>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</si>
  <si>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</si>
  <si>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</si>
  <si>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</si>
  <si>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</si>
  <si>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</si>
  <si>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</si>
  <si>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</si>
  <si>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</si>
  <si>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</si>
  <si>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</si>
  <si>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</si>
  <si>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</si>
  <si>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</si>
  <si>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</si>
  <si>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</si>
  <si>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</si>
  <si>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</si>
  <si>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</si>
  <si>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</si>
  <si>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</si>
  <si>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</si>
  <si>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</si>
  <si>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</si>
  <si>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</si>
  <si>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</si>
  <si>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</si>
  <si>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</si>
  <si>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</si>
  <si>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</si>
  <si>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</si>
  <si>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</si>
  <si>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</si>
  <si>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</si>
  <si>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</si>
  <si>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</si>
  <si>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</si>
  <si>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</si>
  <si>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</si>
  <si>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</si>
  <si>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</si>
  <si>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</si>
  <si>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</si>
  <si>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</si>
  <si>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</si>
  <si>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</si>
  <si>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</si>
  <si>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</si>
  <si>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</si>
  <si>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</si>
  <si>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</si>
  <si>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</si>
  <si>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</si>
  <si>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</si>
  <si>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</si>
  <si>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</si>
  <si>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</si>
  <si>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</si>
  <si>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</si>
  <si>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</si>
  <si>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</si>
  <si>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</si>
  <si>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</si>
  <si>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</si>
  <si>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</si>
  <si>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</si>
  <si>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</si>
  <si>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</si>
  <si>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</si>
  <si>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</si>
  <si>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</si>
  <si>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</si>
  <si>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</si>
  <si>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</si>
  <si>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</si>
  <si>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</si>
  <si>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</si>
  <si>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</si>
  <si>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</si>
  <si>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</si>
  <si>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</si>
  <si>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</si>
  <si>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</si>
  <si>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</si>
  <si>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</si>
  <si>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</si>
  <si>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</si>
  <si>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</si>
  <si>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</si>
  <si>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</si>
  <si>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</si>
  <si>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</si>
  <si>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</si>
  <si>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</si>
  <si>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</si>
  <si>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</si>
  <si>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</si>
  <si>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</si>
  <si>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</si>
  <si>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</si>
  <si>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</si>
  <si>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</si>
  <si>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</si>
  <si>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</si>
  <si>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</si>
  <si>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</si>
  <si>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</si>
  <si>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</si>
  <si>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</si>
  <si>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</si>
  <si>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</si>
  <si>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</si>
  <si>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</si>
  <si>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</si>
  <si>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</si>
  <si>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</si>
  <si>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</si>
  <si>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</si>
  <si>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</si>
  <si>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</si>
  <si>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</si>
  <si>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</si>
  <si>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</si>
  <si>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</si>
  <si>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</si>
  <si>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</si>
  <si>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</si>
  <si>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</si>
  <si>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</si>
  <si>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</si>
  <si>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</si>
  <si>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</si>
  <si>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</si>
  <si>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</si>
  <si>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</si>
  <si>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</si>
  <si>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</si>
  <si>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</si>
  <si>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</si>
  <si>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</si>
  <si>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</si>
  <si>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</si>
  <si>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</si>
  <si>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</si>
  <si>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</si>
  <si>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</si>
  <si>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</si>
  <si>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</si>
  <si>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</si>
  <si>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</si>
  <si>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</si>
  <si>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</si>
  <si>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</si>
  <si>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</si>
  <si>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</si>
  <si>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</si>
  <si>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</si>
  <si>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</si>
  <si>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</si>
  <si>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</si>
  <si>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</si>
  <si>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</si>
  <si>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</si>
  <si>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</si>
  <si>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</si>
  <si>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</si>
  <si>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</si>
  <si>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</si>
  <si>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</si>
  <si>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</si>
  <si>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</si>
  <si>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</si>
  <si>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</si>
  <si>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</si>
  <si>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</si>
  <si>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</si>
  <si>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</si>
  <si>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</si>
  <si>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</si>
  <si>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</si>
  <si>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</si>
  <si>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</si>
  <si>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</si>
  <si>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</si>
  <si>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</si>
  <si>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</si>
  <si>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</si>
  <si>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</si>
  <si>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</si>
  <si>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</si>
  <si>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</si>
  <si>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</si>
  <si>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</si>
  <si>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</si>
  <si>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</si>
  <si>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</si>
  <si>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</si>
  <si>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</si>
  <si>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</si>
  <si>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</si>
  <si>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</si>
  <si>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</si>
  <si>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</si>
  <si>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</si>
  <si>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</si>
  <si>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</si>
  <si>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</si>
  <si>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</si>
  <si>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</si>
  <si>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</si>
  <si>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</si>
  <si>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</si>
  <si>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</si>
  <si>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</si>
  <si>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</si>
  <si>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</si>
  <si>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</si>
  <si>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</si>
  <si>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</si>
  <si>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</si>
  <si>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</si>
  <si>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</si>
  <si>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</si>
  <si>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</si>
  <si>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</si>
  <si>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</si>
  <si>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</si>
  <si>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</si>
  <si>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</si>
  <si>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</si>
  <si>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</si>
  <si>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</si>
  <si>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</si>
  <si>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</si>
  <si>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</si>
  <si>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</si>
  <si>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</si>
  <si>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</si>
  <si>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</si>
  <si>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</si>
  <si>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</si>
  <si>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</si>
  <si>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</si>
  <si>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</si>
  <si>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</si>
  <si>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</si>
  <si>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</si>
  <si>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</si>
  <si>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</si>
  <si>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</si>
  <si>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</si>
  <si>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</si>
  <si>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</si>
  <si>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</si>
  <si>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</si>
  <si>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</si>
  <si>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</si>
  <si>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</si>
  <si>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</si>
  <si>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</si>
  <si>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</si>
  <si>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</si>
  <si>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</si>
  <si>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</si>
  <si>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</si>
  <si>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</si>
  <si>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</si>
  <si>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</si>
  <si>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</si>
  <si>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</si>
  <si>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</si>
  <si>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</si>
  <si>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</si>
  <si>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</si>
  <si>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</si>
  <si>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</si>
  <si>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</si>
  <si>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</si>
  <si>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</si>
  <si>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</si>
  <si>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</si>
  <si>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</si>
  <si>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</si>
  <si>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</si>
  <si>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</si>
  <si>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</si>
  <si>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</si>
  <si>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</si>
  <si>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</si>
  <si>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</si>
  <si>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</si>
  <si>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</si>
  <si>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</si>
  <si>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</si>
  <si>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</si>
  <si>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</si>
  <si>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</si>
  <si>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</si>
  <si>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</si>
  <si>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</si>
  <si>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</si>
  <si>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</si>
  <si>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</si>
  <si>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</si>
  <si>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</si>
  <si>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</si>
  <si>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</si>
  <si>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</si>
  <si>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</si>
  <si>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</si>
  <si>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</si>
  <si>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</si>
  <si>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</si>
  <si>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</si>
  <si>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</si>
  <si>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</si>
  <si>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</si>
  <si>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</si>
  <si>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</si>
  <si>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</si>
  <si>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</si>
  <si>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</si>
  <si>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</si>
  <si>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</si>
  <si>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</si>
  <si>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</si>
  <si>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</si>
  <si>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</si>
  <si>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</si>
  <si>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</si>
  <si>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</si>
  <si>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</si>
  <si>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</si>
  <si>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</si>
  <si>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</si>
  <si>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</si>
  <si>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</si>
  <si>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</si>
  <si>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</si>
  <si>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</si>
  <si>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</si>
  <si>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</si>
  <si>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</si>
  <si>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</si>
  <si>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</si>
  <si>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</si>
  <si>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</si>
  <si>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</si>
  <si>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</si>
  <si>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</si>
  <si>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</si>
  <si>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</si>
  <si>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</si>
  <si>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</si>
  <si>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</si>
  <si>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</si>
  <si>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</si>
  <si>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</si>
  <si>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</si>
  <si>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</si>
  <si>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</si>
  <si>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</si>
  <si>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</si>
  <si>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</si>
  <si>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</si>
  <si>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</si>
  <si>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</si>
  <si>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</si>
  <si>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</si>
  <si>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</si>
  <si>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</si>
  <si>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</si>
  <si>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</si>
  <si>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</si>
  <si>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</si>
  <si>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</si>
  <si>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</si>
  <si>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</si>
  <si>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</si>
  <si>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</si>
  <si>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</si>
  <si>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</si>
  <si>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</si>
  <si>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</si>
  <si>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</si>
  <si>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</si>
  <si>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</si>
  <si>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</si>
  <si>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</si>
  <si>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</si>
  <si>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</si>
  <si>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</si>
  <si>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</si>
  <si>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</si>
  <si>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</si>
  <si>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</si>
  <si>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</si>
  <si>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</si>
  <si>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</si>
  <si>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</si>
  <si>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</si>
  <si>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</si>
  <si>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</si>
  <si>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</si>
  <si>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</si>
  <si>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</si>
  <si>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</si>
  <si>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</si>
  <si>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</si>
  <si>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</si>
  <si>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</si>
  <si>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</si>
  <si>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</si>
  <si>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</si>
  <si>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</si>
  <si>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</si>
  <si>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</si>
  <si>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</si>
  <si>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</si>
  <si>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</si>
  <si>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</si>
  <si>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</si>
  <si>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</si>
  <si>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</si>
  <si>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</si>
  <si>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</si>
  <si>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</si>
  <si>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</si>
  <si>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</si>
  <si>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</si>
  <si>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</si>
  <si>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</si>
  <si>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</si>
  <si>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</si>
  <si>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</si>
  <si>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</si>
  <si>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</si>
  <si>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</si>
  <si>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</si>
  <si>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</si>
  <si>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</si>
  <si>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</si>
  <si>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</si>
  <si>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</si>
  <si>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</si>
  <si>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</si>
  <si>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</si>
  <si>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</si>
  <si>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</si>
  <si>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</si>
  <si>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</si>
  <si>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</si>
  <si>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</si>
  <si>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</si>
  <si>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</si>
  <si>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</si>
  <si>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</si>
  <si>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</si>
  <si>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</si>
  <si>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</si>
  <si>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</si>
  <si>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</si>
  <si>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</si>
  <si>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</si>
  <si>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</si>
  <si>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</si>
  <si>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</si>
  <si>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</si>
  <si>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</si>
  <si>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</si>
  <si>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</si>
  <si>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</si>
  <si>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</si>
  <si>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</si>
  <si>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</si>
  <si>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</si>
  <si>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</si>
  <si>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</si>
  <si>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</si>
  <si>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</si>
  <si>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</si>
  <si>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</si>
  <si>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</si>
  <si>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</si>
  <si>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</si>
  <si>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</si>
  <si>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</si>
  <si>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</si>
  <si>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</si>
  <si>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</si>
  <si>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</si>
  <si>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</si>
  <si>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</si>
  <si>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</si>
  <si>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</si>
  <si>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</si>
  <si>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</si>
  <si>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</si>
  <si>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</si>
  <si>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</si>
  <si>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</si>
  <si>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</si>
  <si>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</si>
  <si>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</si>
  <si>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</si>
  <si>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</si>
  <si>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</si>
  <si>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</si>
  <si>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</si>
  <si>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</si>
  <si>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</si>
  <si>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</si>
  <si>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</si>
  <si>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</si>
  <si>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</si>
  <si>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</si>
  <si>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</si>
  <si>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</si>
  <si>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</si>
  <si>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</si>
  <si>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</si>
  <si>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</si>
  <si>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</si>
  <si>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</si>
  <si>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</si>
  <si>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</si>
  <si>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</si>
  <si>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</si>
  <si>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</si>
  <si>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</si>
  <si>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</si>
  <si>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</si>
  <si>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</si>
  <si>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</si>
  <si>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</si>
  <si>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</si>
  <si>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</si>
  <si>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</si>
  <si>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</si>
  <si>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</si>
  <si>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</si>
  <si>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</si>
  <si>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</si>
  <si>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</si>
  <si>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</si>
  <si>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</si>
  <si>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</si>
  <si>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</si>
  <si>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</si>
  <si>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</si>
  <si>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</si>
  <si>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</si>
  <si>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</si>
  <si>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</si>
  <si>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</si>
  <si>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</si>
  <si>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</si>
  <si>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</si>
  <si>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</si>
  <si>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</si>
  <si>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</si>
  <si>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</si>
  <si>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</si>
  <si>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</si>
  <si>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</si>
  <si>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</si>
  <si>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</si>
  <si>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</si>
  <si>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</si>
  <si>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</si>
  <si>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</si>
  <si>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</si>
  <si>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</si>
  <si>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</si>
  <si>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</si>
  <si>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</si>
  <si>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</si>
  <si>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</si>
  <si>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</si>
  <si>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</si>
  <si>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</si>
  <si>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</si>
  <si>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</si>
  <si>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</si>
  <si>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</si>
  <si>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</si>
  <si>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</si>
  <si>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</si>
  <si>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</si>
  <si>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</si>
  <si>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</si>
  <si>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</si>
  <si>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</si>
  <si>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</si>
  <si>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</si>
  <si>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</si>
  <si>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</si>
  <si>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</si>
  <si>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</si>
  <si>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</si>
  <si>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</si>
  <si>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</si>
  <si>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</si>
  <si>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</si>
  <si>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</si>
  <si>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</si>
  <si>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</si>
  <si>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</si>
  <si>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</si>
  <si>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</si>
  <si>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</si>
  <si>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</si>
  <si>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</si>
  <si>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</si>
  <si>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</si>
  <si>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</si>
  <si>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</si>
  <si>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</si>
  <si>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</si>
  <si>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</si>
  <si>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</si>
  <si>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</si>
  <si>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</si>
  <si>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</si>
  <si>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</si>
  <si>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</si>
  <si>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</si>
  <si>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</si>
  <si>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</si>
  <si>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</si>
  <si>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</si>
  <si>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</si>
  <si>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</si>
  <si>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</si>
  <si>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</si>
  <si>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</si>
  <si>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</si>
  <si>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</si>
  <si>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</si>
  <si>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</si>
  <si>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</si>
  <si>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</si>
  <si>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</si>
  <si>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</si>
  <si>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</si>
  <si>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</si>
  <si>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</si>
  <si>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</si>
  <si>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</si>
  <si>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</si>
  <si>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</si>
  <si>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</si>
  <si>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</si>
  <si>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</si>
  <si>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</si>
  <si>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</si>
  <si>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</si>
  <si>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</si>
  <si>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</si>
  <si>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</si>
  <si>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</si>
  <si>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</si>
  <si>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</si>
  <si>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</si>
  <si>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</si>
  <si>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</si>
  <si>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</si>
  <si>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</si>
  <si>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</si>
  <si>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</si>
  <si>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</si>
  <si>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</si>
  <si>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</si>
  <si>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</si>
  <si>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</si>
  <si>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</si>
  <si>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</si>
  <si>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</si>
  <si>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</si>
  <si>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</si>
  <si>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</si>
  <si>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</si>
  <si>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</si>
  <si>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</si>
  <si>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</si>
  <si>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</si>
  <si>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</si>
  <si>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</si>
  <si>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</si>
  <si>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</si>
  <si>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</si>
  <si>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</si>
  <si>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</si>
  <si>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</si>
  <si>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</si>
  <si>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</si>
  <si>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</si>
  <si>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</si>
  <si>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</si>
  <si>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</si>
  <si>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</si>
  <si>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</si>
  <si>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</si>
  <si>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</si>
  <si>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</si>
  <si>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</si>
  <si>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</si>
  <si>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</si>
  <si>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</si>
  <si>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</si>
  <si>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</si>
  <si>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</si>
  <si>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</si>
  <si>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</si>
  <si>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</si>
  <si>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</si>
  <si>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</si>
  <si>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</si>
  <si>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</si>
  <si>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</si>
  <si>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</si>
  <si>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</si>
  <si>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</si>
  <si>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</si>
  <si>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</si>
  <si>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</si>
  <si>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</si>
  <si>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</si>
  <si>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</si>
  <si>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</si>
  <si>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</si>
  <si>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</si>
  <si>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</si>
  <si>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</si>
  <si>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</si>
  <si>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</si>
  <si>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</si>
  <si>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</si>
  <si>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</si>
  <si>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</si>
  <si>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</si>
  <si>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</si>
  <si>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</si>
  <si>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</si>
  <si>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</si>
  <si>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</si>
  <si>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</si>
  <si>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</si>
  <si>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</si>
  <si>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</si>
  <si>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</si>
  <si>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</si>
  <si>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</si>
  <si>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</si>
  <si>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</si>
  <si>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</si>
  <si>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</si>
  <si>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</si>
  <si>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</si>
  <si>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</si>
  <si>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</si>
  <si>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</si>
  <si>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</si>
  <si>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</si>
  <si>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</si>
  <si>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</si>
  <si>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</si>
  <si>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</si>
  <si>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</si>
  <si>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</si>
  <si>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</si>
  <si>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</si>
  <si>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</si>
  <si>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</si>
  <si>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</si>
  <si>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</si>
  <si>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</si>
  <si>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</si>
  <si>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</si>
  <si>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</si>
  <si>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</si>
  <si>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</si>
  <si>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</si>
  <si>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</si>
  <si>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</si>
  <si>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</si>
  <si>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</si>
  <si>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</si>
  <si>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</si>
  <si>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</si>
  <si>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</si>
  <si>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</si>
  <si>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</si>
  <si>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</si>
  <si>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</si>
  <si>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</si>
  <si>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</si>
  <si>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</si>
  <si>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</si>
  <si>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</si>
  <si>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</si>
  <si>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</si>
  <si>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</si>
  <si>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</si>
  <si>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</si>
  <si>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</si>
  <si>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</si>
  <si>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</si>
  <si>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</si>
  <si>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</si>
  <si>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</si>
  <si>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</si>
  <si>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</si>
  <si>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</si>
  <si>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</si>
  <si>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</si>
  <si>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</si>
  <si>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</si>
  <si>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</si>
  <si>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</si>
  <si>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</si>
  <si>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</si>
  <si>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</si>
  <si>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</si>
  <si>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</si>
  <si>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</si>
  <si>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</si>
  <si>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</si>
  <si>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</si>
  <si>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</si>
  <si>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</si>
  <si>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</si>
  <si>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</si>
  <si>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</si>
  <si>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</si>
  <si>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</si>
  <si>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</si>
  <si>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</si>
  <si>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</si>
  <si>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</si>
  <si>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</si>
  <si>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</si>
  <si>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</si>
  <si>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</si>
  <si>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</si>
  <si>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</si>
  <si>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</si>
  <si>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</si>
  <si>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</si>
  <si>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</si>
  <si>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</si>
  <si>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</si>
  <si>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</si>
  <si>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</si>
  <si>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</si>
  <si>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</si>
  <si>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</si>
  <si>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</si>
  <si>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</si>
  <si>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</si>
  <si>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</si>
  <si>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</si>
  <si>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</si>
  <si>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</si>
  <si>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</si>
  <si>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</si>
  <si>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</si>
  <si>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</si>
  <si>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</si>
  <si>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</si>
  <si>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</si>
  <si>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</si>
  <si>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</si>
  <si>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</si>
  <si>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</si>
  <si>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</si>
  <si>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</si>
  <si>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</si>
  <si>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</si>
  <si>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</si>
  <si>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</si>
  <si>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</si>
  <si>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</si>
  <si>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</si>
  <si>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</si>
  <si>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</si>
  <si>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</si>
  <si>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</si>
  <si>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</si>
  <si>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</si>
  <si>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</si>
  <si>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</si>
  <si>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</si>
  <si>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</si>
  <si>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</si>
  <si>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</si>
  <si>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</si>
  <si>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</si>
  <si>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</si>
  <si>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</si>
  <si>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</si>
  <si>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</si>
  <si>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</si>
  <si>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</si>
  <si>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</si>
  <si>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</si>
  <si>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</si>
  <si>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</si>
  <si>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</si>
  <si>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</si>
  <si>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</si>
  <si>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</si>
  <si>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</si>
  <si>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</si>
  <si>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</si>
  <si>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</si>
  <si>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</si>
  <si>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</si>
  <si>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</si>
  <si>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</si>
  <si>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</si>
  <si>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</si>
  <si>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</si>
  <si>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</si>
  <si>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</si>
  <si>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</si>
  <si>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</si>
  <si>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</si>
  <si>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</si>
  <si>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</si>
  <si>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</si>
  <si>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</si>
  <si>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</si>
  <si>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</si>
  <si>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</si>
  <si>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</si>
  <si>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</si>
  <si>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</si>
  <si>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</si>
  <si>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</si>
  <si>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</si>
  <si>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</si>
  <si>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</si>
  <si>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</si>
  <si>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</si>
  <si>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</si>
  <si>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</si>
  <si>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</si>
  <si>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</si>
  <si>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</si>
  <si>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</si>
  <si>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</si>
  <si>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</si>
  <si>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</si>
  <si>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</si>
  <si>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</si>
  <si>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</si>
  <si>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</si>
  <si>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</si>
  <si>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</si>
  <si>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</si>
  <si>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</si>
  <si>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</si>
  <si>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</si>
  <si>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</si>
  <si>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</si>
  <si>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</si>
  <si>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</si>
  <si>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</si>
  <si>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</si>
  <si>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</si>
  <si>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</si>
  <si>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</si>
  <si>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</si>
  <si>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</si>
  <si>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</si>
  <si>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</si>
  <si>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</si>
  <si>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</si>
  <si>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</si>
  <si>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</si>
  <si>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</si>
  <si>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</si>
  <si>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</si>
  <si>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</si>
  <si>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</si>
  <si>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</si>
  <si>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</si>
  <si>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</si>
  <si>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</si>
  <si>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</si>
  <si>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</si>
  <si>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</si>
  <si>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</si>
  <si>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</si>
  <si>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</si>
  <si>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</si>
  <si>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</si>
  <si>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</si>
  <si>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</si>
  <si>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</si>
  <si>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</si>
  <si>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</si>
  <si>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</si>
  <si>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</si>
  <si>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</si>
  <si>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</si>
  <si>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</si>
  <si>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</si>
  <si>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</si>
  <si>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</si>
  <si>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</si>
  <si>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</si>
  <si>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</si>
  <si>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</si>
  <si>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</si>
  <si>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</si>
  <si>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</si>
  <si>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</si>
  <si>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</si>
  <si>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</si>
  <si>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</si>
  <si>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</si>
  <si>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</si>
  <si>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</si>
  <si>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</si>
  <si>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</si>
  <si>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</si>
  <si>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</si>
  <si>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</si>
  <si>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</si>
  <si>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</si>
  <si>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</si>
  <si>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</si>
  <si>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</si>
  <si>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</si>
  <si>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</si>
  <si>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</si>
  <si>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</si>
  <si>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</si>
  <si>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</si>
  <si>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</si>
  <si>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</si>
  <si>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</si>
  <si>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</si>
  <si>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</si>
  <si>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</si>
  <si>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</si>
  <si>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</si>
  <si>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</si>
  <si>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</si>
  <si>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</si>
  <si>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</si>
  <si>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</si>
  <si>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</si>
  <si>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</si>
  <si>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</si>
  <si>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</si>
  <si>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</si>
  <si>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</si>
  <si>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</si>
  <si>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</si>
  <si>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</si>
  <si>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</si>
  <si>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</si>
  <si>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</si>
  <si>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</si>
  <si>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</si>
  <si>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</si>
  <si>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</si>
  <si>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</si>
  <si>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</si>
  <si>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</si>
  <si>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</si>
  <si>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</si>
  <si>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</si>
  <si>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</si>
  <si>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</si>
  <si>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</si>
  <si>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</si>
  <si>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</si>
  <si>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</si>
  <si>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</si>
  <si>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</si>
  <si>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</si>
  <si>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</si>
  <si>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</si>
  <si>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</si>
  <si>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</si>
  <si>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</si>
  <si>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</si>
  <si>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</si>
  <si>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</si>
  <si>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</si>
  <si>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</si>
  <si>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</si>
  <si>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</si>
  <si>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</si>
  <si>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</si>
  <si>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</si>
  <si>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</si>
  <si>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</si>
  <si>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</si>
  <si>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</si>
  <si>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</si>
  <si>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</si>
  <si>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</si>
  <si>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</si>
  <si>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</si>
  <si>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</si>
  <si>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</si>
  <si>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</si>
  <si>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</si>
  <si>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</si>
  <si>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</si>
  <si>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</si>
  <si>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</si>
  <si>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</si>
  <si>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</si>
  <si>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</si>
  <si>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</si>
  <si>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</si>
  <si>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</si>
  <si>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</si>
  <si>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</si>
  <si>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</si>
  <si>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</si>
  <si>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</si>
  <si>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</si>
  <si>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</si>
  <si>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</si>
  <si>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</si>
  <si>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</si>
  <si>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</si>
  <si>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</si>
  <si>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</si>
  <si>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</si>
  <si>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</si>
  <si>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</si>
  <si>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</si>
  <si>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</si>
  <si>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</si>
  <si>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</si>
  <si>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</si>
  <si>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</si>
  <si>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</si>
  <si>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</si>
  <si>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</si>
  <si>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</si>
  <si>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</si>
  <si>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</si>
  <si>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</si>
  <si>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</si>
  <si>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</si>
  <si>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</si>
  <si>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</si>
  <si>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</si>
  <si>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</si>
  <si>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</si>
  <si>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</si>
  <si>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</si>
  <si>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</si>
  <si>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</si>
  <si>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</si>
  <si>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</si>
  <si>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</si>
  <si>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</si>
  <si>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</si>
  <si>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</si>
  <si>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</si>
  <si>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</si>
  <si>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</si>
  <si>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</si>
  <si>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</si>
  <si>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</si>
  <si>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</si>
  <si>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</si>
  <si>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</si>
  <si>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</si>
  <si>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</si>
  <si>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</si>
  <si>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</si>
  <si>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</si>
  <si>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</si>
  <si>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</si>
  <si>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</si>
  <si>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</si>
  <si>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</si>
  <si>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</si>
  <si>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</si>
  <si>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</si>
  <si>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</si>
  <si>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</si>
  <si>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</si>
  <si>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</si>
  <si>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</si>
  <si>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</si>
  <si>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</si>
  <si>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</si>
  <si>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</si>
  <si>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</si>
  <si>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</si>
  <si>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</si>
  <si>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</si>
  <si>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</si>
  <si>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</si>
  <si>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</si>
  <si>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</si>
  <si>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</si>
  <si>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</si>
  <si>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</si>
  <si>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</si>
  <si>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</si>
  <si>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</si>
  <si>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</si>
  <si>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</si>
  <si>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</si>
  <si>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</si>
  <si>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</si>
  <si>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</si>
  <si>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</si>
  <si>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</si>
  <si>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</si>
  <si>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</si>
  <si>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</si>
  <si>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</si>
  <si>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</si>
  <si>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</si>
  <si>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</si>
  <si>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</si>
  <si>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</si>
  <si>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</si>
  <si>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</si>
  <si>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</si>
  <si>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</si>
  <si>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</si>
  <si>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</si>
  <si>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</si>
  <si>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</si>
  <si>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</si>
  <si>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</si>
  <si>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</si>
  <si>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</si>
  <si>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</si>
  <si>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</si>
  <si>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</si>
  <si>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</si>
  <si>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</si>
  <si>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</si>
  <si>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</si>
  <si>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</si>
  <si>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</si>
  <si>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</si>
  <si>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</si>
  <si>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</si>
  <si>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</si>
  <si>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</si>
  <si>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</si>
  <si>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</si>
  <si>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</si>
  <si>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</si>
  <si>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</si>
  <si>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</si>
  <si>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</si>
  <si>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</si>
  <si>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</si>
  <si>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</si>
  <si>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</si>
  <si>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</si>
  <si>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</si>
  <si>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</si>
  <si>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</si>
  <si>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</si>
  <si>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</si>
  <si>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</si>
  <si>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</si>
  <si>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</si>
  <si>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</si>
  <si>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</si>
  <si>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</si>
  <si>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</si>
  <si>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</si>
  <si>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</si>
  <si>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</si>
  <si>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</si>
  <si>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</si>
  <si>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</si>
  <si>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</si>
  <si>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</si>
  <si>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</si>
  <si>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</si>
  <si>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</si>
  <si>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</si>
  <si>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</si>
  <si>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</si>
  <si>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</si>
  <si>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</si>
  <si>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</si>
  <si>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</si>
  <si>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</si>
  <si>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</si>
  <si>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</si>
  <si>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</si>
  <si>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</si>
  <si>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</si>
  <si>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</si>
  <si>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</si>
  <si>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</si>
  <si>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</si>
  <si>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</si>
  <si>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</si>
  <si>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</si>
  <si>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</si>
  <si>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</si>
  <si>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</si>
  <si>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</si>
  <si>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</si>
  <si>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</si>
  <si>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</si>
  <si>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</si>
  <si>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</si>
  <si>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</si>
  <si>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</si>
  <si>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</si>
  <si>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</si>
  <si>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</si>
  <si>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</si>
  <si>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</si>
  <si>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</si>
  <si>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</si>
  <si>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</si>
  <si>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</si>
  <si>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</si>
  <si>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</si>
  <si>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</si>
  <si>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</si>
  <si>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</si>
  <si>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</si>
  <si>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</si>
  <si>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</si>
  <si>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</si>
  <si>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</si>
  <si>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</si>
  <si>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</si>
  <si>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</si>
  <si>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</si>
  <si>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</si>
  <si>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</si>
  <si>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</si>
  <si>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</si>
  <si>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</si>
  <si>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</si>
  <si>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</si>
  <si>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</si>
  <si>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</si>
  <si>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</si>
  <si>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</si>
  <si>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</si>
  <si>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</si>
  <si>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</si>
  <si>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</si>
  <si>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</si>
  <si>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</si>
  <si>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</si>
  <si>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</si>
  <si>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</si>
  <si>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</si>
  <si>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</si>
  <si>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</si>
  <si>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</si>
  <si>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</si>
  <si>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</si>
  <si>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</si>
  <si>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</si>
  <si>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</si>
  <si>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</si>
  <si>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</si>
  <si>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</si>
  <si>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</si>
  <si>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</si>
  <si>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</si>
  <si>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</si>
  <si>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</si>
  <si>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</si>
  <si>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</si>
  <si>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</si>
  <si>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</si>
  <si>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</si>
  <si>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</si>
  <si>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</si>
  <si>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</si>
  <si>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</si>
  <si>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</si>
  <si>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</si>
  <si>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</si>
  <si>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</si>
  <si>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</si>
  <si>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</si>
  <si>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</si>
  <si>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</si>
  <si>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</si>
  <si>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</si>
  <si>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</si>
  <si>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</si>
  <si>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</si>
  <si>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</si>
  <si>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</si>
  <si>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</si>
  <si>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</si>
  <si>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</si>
  <si>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</si>
  <si>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</si>
  <si>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</si>
  <si>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</si>
  <si>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</si>
  <si>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</si>
  <si>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</si>
  <si>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</si>
  <si>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</si>
  <si>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</si>
  <si>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</si>
  <si>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</si>
  <si>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</si>
  <si>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</si>
  <si>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</si>
  <si>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</si>
  <si>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</si>
  <si>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</si>
  <si>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</si>
  <si>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</si>
  <si>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</si>
  <si>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</si>
  <si>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</si>
  <si>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</si>
  <si>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</si>
  <si>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</si>
  <si>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</si>
  <si>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</si>
  <si>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</si>
  <si>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</si>
  <si>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</si>
  <si>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</si>
  <si>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</si>
  <si>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</si>
  <si>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</si>
  <si>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</si>
  <si>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</si>
  <si>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</si>
  <si>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</si>
  <si>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</si>
  <si>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</si>
  <si>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</si>
  <si>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</si>
  <si>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</si>
  <si>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</si>
  <si>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</si>
  <si>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</si>
  <si>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</si>
  <si>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</si>
  <si>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</si>
  <si>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</si>
  <si>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</si>
  <si>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</si>
  <si>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</si>
  <si>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</si>
  <si>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</si>
  <si>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</si>
  <si>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</si>
  <si>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</si>
  <si>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</si>
  <si>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</si>
  <si>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</si>
  <si>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</si>
  <si>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</si>
  <si>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</si>
  <si>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</si>
  <si>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</si>
  <si>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</si>
  <si>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</si>
  <si>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</si>
  <si>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</si>
  <si>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</si>
  <si>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</si>
  <si>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</si>
  <si>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</si>
  <si>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</si>
  <si>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</si>
  <si>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</si>
  <si>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</si>
  <si>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</si>
  <si>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</si>
  <si>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</si>
  <si>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</si>
  <si>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</si>
  <si>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</si>
  <si>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</si>
  <si>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</si>
  <si>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</si>
  <si>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</si>
  <si>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</si>
  <si>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</si>
  <si>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</si>
  <si>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</si>
  <si>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</si>
  <si>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</si>
  <si>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</si>
  <si>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</si>
  <si>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</si>
  <si>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</si>
  <si>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</si>
  <si>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</si>
  <si>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</si>
  <si>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</si>
  <si>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</si>
  <si>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</si>
  <si>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</si>
  <si>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</si>
  <si>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</si>
  <si>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</si>
  <si>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</si>
  <si>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</si>
  <si>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</si>
  <si>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</si>
  <si>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</si>
  <si>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</si>
  <si>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</si>
  <si>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</si>
  <si>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</si>
  <si>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</si>
  <si>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</si>
  <si>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</si>
  <si>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</si>
  <si>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</si>
  <si>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</si>
  <si>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</si>
  <si>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</si>
  <si>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</si>
  <si>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</si>
  <si>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</si>
  <si>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</si>
  <si>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</si>
  <si>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</si>
  <si>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</si>
  <si>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</si>
  <si>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</si>
  <si>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</si>
  <si>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</si>
  <si>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</si>
  <si>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</si>
  <si>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</si>
  <si>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</si>
  <si>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</si>
  <si>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</si>
  <si>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</si>
  <si>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</si>
  <si>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</si>
  <si>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</si>
  <si>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</si>
  <si>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</si>
  <si>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</si>
  <si>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</si>
  <si>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</si>
  <si>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</si>
  <si>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</si>
  <si>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</si>
  <si>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</si>
  <si>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</si>
  <si>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</si>
  <si>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</si>
  <si>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</si>
  <si>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</si>
  <si>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</si>
  <si>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</si>
  <si>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</si>
  <si>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</si>
  <si>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</si>
  <si>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</si>
  <si>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</si>
  <si>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</si>
  <si>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</si>
  <si>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</si>
  <si>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</si>
  <si>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</si>
  <si>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</si>
  <si>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</si>
  <si>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</si>
  <si>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</si>
  <si>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</si>
  <si>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</si>
  <si>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</si>
  <si>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</si>
  <si>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</si>
  <si>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</si>
  <si>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</si>
  <si>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</si>
  <si>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</si>
  <si>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</si>
  <si>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</si>
  <si>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</si>
  <si>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</si>
  <si>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</si>
  <si>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</si>
  <si>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</si>
  <si>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</si>
  <si>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</si>
  <si>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</si>
  <si>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</si>
  <si>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</si>
  <si>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</si>
  <si>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</si>
  <si>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</si>
  <si>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</si>
  <si>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</si>
  <si>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</si>
  <si>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</si>
  <si>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</si>
  <si>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</si>
  <si>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</si>
  <si>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</si>
  <si>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</si>
  <si>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</si>
  <si>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</si>
  <si>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</si>
  <si>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</si>
  <si>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</si>
  <si>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</si>
  <si>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</si>
  <si>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</si>
  <si>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</si>
  <si>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</si>
  <si>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</si>
  <si>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</si>
  <si>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</si>
  <si>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</si>
  <si>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</si>
  <si>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</si>
  <si>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</si>
  <si>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</si>
  <si>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</si>
  <si>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</si>
  <si>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</si>
  <si>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</si>
  <si>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</si>
  <si>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</si>
  <si>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</si>
  <si>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</si>
  <si>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</si>
  <si>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</si>
  <si>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</si>
  <si>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</si>
  <si>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</si>
  <si>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</si>
  <si>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</si>
  <si>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</si>
  <si>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</si>
  <si>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</si>
  <si>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</si>
  <si>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</si>
  <si>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</si>
  <si>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</si>
  <si>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</si>
  <si>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</si>
  <si>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</si>
  <si>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</si>
  <si>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</si>
  <si>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</si>
  <si>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</si>
  <si>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</si>
  <si>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</si>
  <si>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</si>
  <si>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</si>
  <si>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</si>
  <si>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</si>
  <si>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</si>
  <si>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</si>
  <si>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</si>
  <si>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</si>
  <si>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</si>
  <si>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</si>
  <si>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</si>
  <si>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</si>
  <si>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</si>
  <si>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</si>
  <si>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</si>
  <si>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</si>
  <si>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</si>
  <si>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</si>
  <si>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</si>
  <si>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</si>
  <si>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</si>
  <si>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</si>
  <si>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</si>
  <si>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</si>
  <si>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</si>
  <si>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</si>
  <si>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</si>
  <si>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</si>
  <si>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</si>
  <si>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</si>
  <si>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</si>
  <si>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</si>
  <si>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</si>
  <si>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</si>
  <si>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</si>
  <si>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</si>
  <si>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</si>
  <si>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</si>
  <si>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</si>
  <si>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</si>
  <si>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</si>
  <si>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</si>
  <si>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</si>
  <si>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</si>
  <si>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</si>
  <si>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</si>
  <si>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</si>
  <si>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</si>
  <si>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</si>
  <si>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</si>
  <si>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</si>
  <si>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</si>
  <si>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</si>
  <si>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</si>
  <si>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</si>
  <si>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</si>
  <si>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</si>
  <si>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</si>
  <si>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</si>
  <si>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</si>
  <si>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</si>
  <si>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</si>
  <si>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</si>
  <si>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</si>
  <si>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</si>
  <si>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</si>
  <si>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</si>
  <si>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</si>
  <si>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</si>
  <si>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</si>
  <si>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</si>
  <si>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</si>
  <si>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</si>
  <si>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</si>
  <si>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</si>
  <si>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</si>
  <si>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</si>
  <si>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</si>
  <si>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</si>
  <si>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</si>
  <si>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</si>
  <si>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</si>
  <si>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</si>
  <si>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</si>
  <si>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</si>
  <si>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</si>
  <si>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</si>
  <si>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</si>
  <si>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</si>
  <si>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</si>
  <si>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</si>
  <si>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</si>
  <si>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</si>
  <si>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</si>
  <si>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</si>
  <si>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</si>
  <si>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</si>
  <si>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</si>
  <si>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</si>
  <si>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</si>
  <si>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</si>
  <si>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</si>
  <si>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</si>
  <si>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</si>
  <si>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</si>
  <si>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</si>
  <si>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</si>
  <si>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</si>
  <si>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</si>
  <si>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</si>
  <si>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</si>
  <si>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</si>
  <si>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</si>
  <si>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</si>
  <si>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</si>
  <si>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</si>
  <si>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</si>
  <si>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</si>
  <si>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</si>
  <si>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</si>
  <si>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</si>
  <si>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</si>
  <si>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</si>
  <si>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</si>
  <si>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</si>
  <si>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</si>
  <si>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</si>
  <si>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</si>
  <si>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</si>
  <si>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</si>
  <si>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</si>
  <si>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</si>
  <si>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</si>
  <si>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</si>
  <si>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</si>
  <si>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</si>
  <si>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</si>
  <si>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</si>
  <si>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</si>
  <si>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</si>
  <si>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</si>
  <si>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</si>
  <si>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</si>
  <si>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</si>
  <si>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</si>
  <si>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</si>
  <si>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</si>
  <si>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</si>
  <si>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</si>
  <si>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</si>
  <si>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</si>
  <si>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</si>
  <si>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</si>
  <si>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</si>
  <si>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</si>
  <si>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</si>
  <si>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</si>
  <si>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</si>
  <si>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</si>
  <si>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</si>
  <si>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</si>
  <si>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</si>
  <si>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</si>
  <si>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</si>
  <si>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</si>
  <si>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</si>
  <si>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</si>
  <si>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</si>
  <si>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</si>
  <si>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</si>
  <si>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</si>
  <si>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</si>
  <si>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</si>
  <si>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</si>
  <si>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</si>
  <si>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</si>
  <si>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</si>
  <si>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</si>
  <si>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</si>
  <si>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</si>
  <si>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</si>
  <si>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</si>
  <si>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</si>
  <si>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</si>
  <si>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</si>
  <si>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</si>
  <si>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</si>
  <si>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</si>
  <si>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</si>
  <si>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</si>
  <si>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</si>
  <si>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</si>
  <si>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</si>
  <si>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</si>
  <si>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</si>
  <si>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</si>
  <si>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</si>
  <si>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</si>
  <si>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</si>
  <si>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</si>
  <si>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</si>
  <si>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</si>
  <si>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</si>
  <si>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</si>
  <si>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</si>
  <si>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</si>
  <si>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</si>
  <si>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</si>
  <si>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</si>
  <si>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</si>
  <si>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</si>
  <si>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</si>
  <si>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</si>
  <si>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</si>
  <si>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</si>
  <si>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</si>
  <si>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</si>
  <si>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</si>
  <si>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</si>
  <si>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</si>
  <si>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</si>
  <si>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</si>
  <si>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</si>
  <si>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</si>
  <si>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</si>
  <si>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</si>
  <si>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</si>
  <si>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</si>
  <si>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</si>
  <si>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</si>
  <si>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</si>
  <si>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</si>
  <si>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</si>
  <si>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</si>
  <si>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</si>
  <si>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</si>
  <si>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</si>
  <si>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</si>
  <si>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</si>
  <si>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</si>
  <si>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</si>
  <si>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</si>
  <si>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</si>
  <si>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</si>
  <si>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</si>
  <si>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</si>
  <si>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</si>
  <si>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</si>
  <si>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</si>
  <si>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</si>
  <si>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</si>
  <si>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</si>
  <si>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</si>
  <si>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</si>
  <si>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</si>
  <si>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</si>
  <si>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</si>
  <si>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</si>
  <si>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</si>
  <si>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</si>
  <si>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</si>
  <si>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</si>
  <si>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</si>
  <si>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</si>
  <si>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</si>
  <si>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</si>
  <si>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</si>
  <si>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</si>
  <si>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</si>
  <si>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</si>
  <si>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</si>
  <si>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</si>
  <si>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</si>
  <si>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</si>
  <si>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</si>
  <si>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</si>
  <si>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</si>
  <si>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</si>
  <si>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</si>
  <si>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</si>
  <si>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</si>
  <si>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</si>
  <si>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</si>
  <si>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</si>
  <si>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</si>
  <si>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</si>
  <si>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</si>
  <si>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</si>
  <si>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</si>
  <si>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</si>
  <si>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</si>
  <si>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</si>
  <si>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</si>
  <si>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</si>
  <si>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</si>
  <si>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</si>
  <si>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</si>
  <si>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</si>
  <si>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</si>
  <si>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</si>
  <si>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</si>
  <si>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</si>
  <si>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</si>
  <si>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</si>
  <si>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</si>
  <si>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</si>
  <si>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</si>
  <si>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</si>
  <si>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</si>
  <si>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</si>
  <si>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</si>
  <si>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</si>
  <si>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</si>
  <si>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</si>
  <si>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</si>
  <si>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</si>
  <si>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</si>
  <si>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</si>
  <si>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</si>
  <si>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</si>
  <si>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</si>
  <si>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</si>
  <si>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</si>
  <si>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</si>
  <si>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</si>
  <si>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</si>
  <si>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</si>
  <si>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</si>
  <si>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</si>
  <si>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</si>
  <si>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</si>
  <si>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</si>
  <si>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</si>
  <si>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</si>
  <si>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</si>
  <si>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</si>
  <si>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</si>
  <si>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</si>
  <si>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</si>
  <si>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</si>
  <si>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</si>
  <si>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</si>
  <si>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</si>
  <si>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</si>
  <si>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</si>
  <si>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</si>
  <si>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</si>
  <si>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</si>
  <si>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</si>
  <si>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</si>
  <si>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</si>
  <si>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</si>
  <si>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</si>
  <si>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</si>
  <si>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</si>
  <si>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</si>
  <si>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</si>
  <si>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</si>
  <si>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</si>
  <si>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</si>
  <si>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</si>
  <si>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</si>
  <si>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</si>
  <si>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</si>
  <si>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</si>
  <si>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</si>
  <si>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</si>
  <si>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</si>
  <si>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</si>
  <si>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</si>
  <si>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</si>
  <si>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</si>
  <si>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</si>
  <si>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</si>
  <si>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</si>
  <si>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</si>
  <si>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</si>
  <si>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</si>
  <si>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</si>
  <si>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</si>
  <si>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</si>
  <si>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</si>
  <si>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</si>
  <si>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</si>
  <si>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</si>
  <si>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</si>
  <si>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</si>
  <si>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</si>
  <si>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</si>
  <si>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</si>
  <si>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</si>
  <si>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</si>
  <si>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</si>
  <si>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</si>
  <si>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</si>
  <si>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</si>
  <si>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</si>
  <si>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</si>
  <si>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</si>
  <si>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</si>
  <si>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</si>
  <si>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</si>
  <si>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</si>
  <si>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</si>
  <si>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</si>
  <si>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</si>
  <si>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</si>
  <si>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</si>
  <si>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</si>
  <si>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</si>
  <si>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</si>
  <si>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</si>
  <si>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</si>
  <si>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</si>
  <si>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</si>
  <si>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</si>
  <si>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</si>
  <si>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</si>
  <si>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</si>
  <si>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</si>
  <si>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</si>
  <si>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</si>
  <si>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</si>
  <si>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</si>
  <si>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</si>
  <si>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</si>
  <si>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</si>
  <si>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</si>
  <si>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</si>
  <si>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</si>
  <si>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</si>
  <si>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</si>
  <si>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</si>
  <si>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</si>
  <si>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</si>
  <si>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</si>
  <si>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</si>
  <si>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</si>
  <si>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</si>
  <si>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</si>
  <si>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</si>
  <si>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</si>
  <si>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</si>
  <si>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</si>
  <si>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</si>
  <si>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</si>
  <si>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</si>
  <si>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</si>
  <si>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</si>
  <si>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</si>
  <si>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</si>
  <si>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</si>
  <si>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</si>
  <si>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</si>
  <si>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</si>
  <si>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</si>
  <si>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</si>
  <si>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</si>
  <si>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</si>
  <si>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</si>
  <si>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</si>
  <si>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</si>
  <si>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</si>
  <si>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</si>
  <si>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</si>
  <si>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</si>
  <si>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</si>
  <si>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</si>
  <si>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</si>
  <si>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</si>
  <si>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</si>
  <si>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</si>
  <si>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</si>
  <si>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</si>
  <si>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</si>
  <si>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</si>
  <si>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</si>
  <si>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</si>
  <si>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</si>
  <si>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</si>
  <si>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</si>
  <si>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</si>
  <si>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</si>
  <si>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</si>
  <si>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</si>
  <si>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</si>
  <si>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</si>
  <si>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</si>
  <si>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</si>
  <si>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</si>
  <si>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</si>
  <si>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</si>
  <si>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</si>
  <si>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</si>
  <si>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</si>
  <si>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</si>
  <si>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</si>
  <si>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</si>
  <si>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</si>
  <si>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</si>
  <si>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</si>
  <si>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</si>
  <si>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</si>
  <si>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</si>
  <si>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</si>
  <si>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</si>
  <si>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</si>
  <si>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</si>
  <si>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</si>
  <si>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</si>
  <si>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</si>
  <si>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</si>
  <si>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</si>
  <si>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</si>
  <si>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</si>
  <si>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</si>
  <si>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</si>
  <si>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</si>
  <si>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</si>
  <si>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</si>
  <si>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</si>
  <si>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</si>
  <si>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</si>
  <si>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</si>
  <si>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</si>
  <si>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</si>
  <si>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</si>
  <si>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</si>
  <si>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</si>
  <si>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</si>
  <si>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</si>
  <si>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</si>
  <si>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</si>
  <si>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</si>
  <si>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</si>
  <si>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</si>
  <si>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</si>
  <si>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</si>
  <si>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</si>
  <si>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</si>
  <si>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</si>
  <si>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</si>
  <si>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</si>
  <si>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</si>
  <si>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</si>
  <si>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</si>
  <si>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</si>
  <si>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</si>
  <si>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</si>
  <si>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</si>
  <si>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</si>
  <si>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</si>
  <si>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</si>
  <si>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</si>
  <si>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</si>
  <si>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</si>
  <si>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</si>
  <si>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</si>
  <si>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</si>
  <si>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</si>
  <si>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</si>
  <si>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</si>
  <si>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</si>
  <si>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</si>
  <si>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</si>
  <si>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</si>
  <si>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</si>
  <si>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</si>
  <si>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</si>
  <si>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</si>
  <si>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</si>
  <si>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</si>
  <si>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</si>
  <si>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</si>
  <si>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</si>
  <si>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</si>
  <si>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</si>
  <si>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</si>
  <si>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</si>
  <si>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</si>
  <si>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</si>
  <si>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</si>
  <si>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</si>
  <si>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</si>
  <si>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</si>
  <si>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</si>
  <si>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</si>
  <si>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</si>
  <si>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</si>
  <si>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</si>
  <si>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</si>
  <si>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</si>
  <si>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</si>
  <si>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</si>
  <si>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</si>
  <si>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</si>
  <si>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</si>
  <si>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</si>
  <si>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</si>
  <si>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</si>
  <si>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</si>
  <si>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</si>
  <si>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</si>
  <si>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</si>
  <si>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</si>
  <si>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</si>
  <si>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</si>
  <si>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</si>
  <si>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</si>
  <si>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</si>
  <si>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</si>
  <si>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</si>
  <si>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</si>
  <si>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</si>
  <si>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</si>
  <si>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</si>
  <si>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</si>
  <si>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</si>
  <si>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</si>
  <si>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</si>
  <si>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</si>
  <si>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</si>
  <si>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</si>
  <si>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</si>
  <si>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</si>
  <si>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</si>
  <si>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</si>
  <si>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</si>
  <si>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</si>
  <si>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</si>
  <si>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</si>
  <si>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</si>
  <si>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</si>
  <si>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</si>
  <si>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</si>
  <si>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</si>
  <si>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</si>
  <si>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</si>
  <si>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</si>
  <si>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</si>
  <si>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</si>
  <si>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</si>
  <si>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</si>
  <si>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</si>
  <si>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</si>
  <si>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</si>
  <si>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</si>
  <si>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</si>
  <si>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</si>
  <si>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</si>
  <si>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</si>
  <si>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</si>
  <si>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</si>
  <si>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</si>
  <si>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</si>
  <si>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</si>
  <si>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</si>
  <si>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</si>
  <si>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</si>
  <si>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</si>
  <si>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</si>
  <si>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</si>
  <si>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</si>
  <si>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</si>
  <si>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</si>
  <si>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</si>
  <si>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</si>
  <si>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</si>
  <si>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</si>
  <si>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</si>
  <si>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</si>
  <si>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</si>
  <si>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</si>
  <si>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</si>
  <si>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</si>
  <si>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</si>
  <si>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</si>
  <si>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</si>
  <si>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</si>
  <si>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</si>
  <si>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</si>
  <si>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</si>
  <si>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</si>
  <si>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</si>
  <si>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</si>
  <si>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</si>
  <si>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</si>
  <si>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</si>
  <si>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</si>
  <si>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</si>
  <si>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</si>
  <si>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</si>
  <si>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</si>
  <si>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</si>
  <si>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</si>
  <si>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</si>
  <si>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</si>
  <si>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</si>
  <si>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</si>
  <si>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</si>
  <si>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</si>
  <si>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</si>
  <si>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</si>
  <si>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</si>
  <si>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</si>
  <si>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</si>
  <si>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</si>
  <si>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</si>
  <si>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</si>
  <si>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</si>
  <si>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</si>
  <si>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</si>
  <si>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</si>
  <si>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</si>
  <si>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</si>
  <si>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</si>
  <si>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</si>
  <si>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</si>
  <si>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</si>
  <si>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</si>
  <si>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</si>
  <si>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</si>
  <si>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</si>
  <si>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</si>
  <si>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</si>
  <si>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</si>
  <si>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</si>
  <si>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</si>
  <si>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</si>
  <si>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</si>
  <si>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</si>
  <si>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</si>
  <si>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</si>
  <si>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</si>
  <si>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</si>
  <si>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</si>
  <si>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</si>
  <si>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</si>
  <si>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</si>
  <si>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</si>
  <si>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</si>
  <si>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</si>
  <si>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</si>
  <si>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</si>
  <si>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</si>
  <si>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</si>
  <si>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</si>
  <si>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</si>
  <si>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</si>
  <si>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</si>
  <si>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</si>
  <si>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</si>
  <si>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</si>
  <si>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</si>
  <si>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</si>
  <si>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</si>
  <si>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</si>
  <si>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</si>
  <si>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</si>
  <si>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</si>
  <si>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</si>
  <si>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</si>
  <si>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</si>
  <si>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</si>
  <si>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</si>
  <si>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</si>
  <si>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</si>
  <si>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</si>
  <si>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</si>
  <si>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</si>
  <si>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</si>
  <si>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</si>
  <si>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</si>
  <si>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</si>
  <si>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</si>
  <si>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</si>
  <si>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</si>
  <si>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</si>
  <si>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</si>
  <si>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</si>
  <si>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</si>
  <si>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</si>
  <si>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</si>
  <si>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</si>
  <si>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</si>
  <si>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</si>
  <si>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</si>
  <si>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</si>
  <si>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</si>
  <si>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</si>
  <si>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</si>
  <si>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</si>
  <si>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</si>
  <si>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</si>
  <si>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</si>
  <si>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</si>
  <si>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</si>
  <si>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</si>
  <si>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</si>
  <si>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</si>
  <si>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</si>
  <si>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</si>
  <si>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</si>
  <si>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</si>
  <si>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</si>
  <si>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</si>
  <si>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</si>
  <si>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</si>
  <si>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</si>
  <si>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</si>
  <si>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</si>
  <si>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</si>
  <si>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</si>
  <si>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</si>
  <si>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</si>
  <si>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</si>
  <si>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</si>
  <si>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</si>
  <si>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</si>
  <si>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</si>
  <si>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</si>
  <si>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</si>
  <si>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</si>
  <si>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</si>
  <si>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</si>
  <si>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</si>
  <si>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</si>
  <si>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</si>
  <si>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</si>
  <si>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</si>
  <si>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</si>
  <si>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</si>
  <si>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</si>
  <si>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</si>
  <si>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</si>
  <si>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</si>
  <si>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</si>
  <si>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</si>
  <si>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</si>
  <si>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</si>
  <si>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</si>
  <si>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</si>
  <si>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</si>
  <si>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</si>
  <si>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</si>
  <si>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</si>
  <si>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</si>
  <si>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</si>
  <si>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</si>
  <si>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</si>
  <si>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</si>
  <si>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</si>
  <si>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</si>
  <si>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</si>
  <si>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</si>
  <si>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</si>
  <si>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</si>
  <si>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</si>
  <si>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</si>
  <si>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</si>
  <si>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</si>
  <si>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</si>
  <si>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</si>
  <si>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</si>
  <si>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</si>
  <si>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</si>
  <si>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</si>
  <si>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</si>
  <si>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</si>
  <si>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</si>
  <si>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</si>
  <si>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</si>
  <si>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</si>
  <si>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</si>
  <si>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</si>
  <si>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</si>
  <si>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</si>
  <si>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</si>
  <si>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</si>
  <si>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</si>
  <si>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</si>
  <si>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</si>
  <si>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</si>
  <si>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</si>
  <si>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</si>
  <si>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</si>
  <si>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</si>
  <si>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</si>
  <si>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</si>
  <si>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</si>
  <si>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</si>
  <si>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</si>
  <si>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</si>
  <si>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</si>
  <si>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</si>
  <si>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</si>
  <si>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</si>
  <si>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</si>
  <si>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</si>
  <si>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</si>
  <si>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</si>
  <si>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</si>
  <si>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</si>
  <si>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</si>
  <si>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</si>
  <si>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</si>
  <si>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</si>
  <si>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</si>
  <si>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</si>
  <si>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</si>
  <si>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</si>
  <si>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</si>
  <si>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</si>
  <si>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</si>
  <si>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</si>
  <si>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</si>
  <si>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</si>
  <si>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</si>
  <si>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</si>
  <si>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</si>
  <si>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</si>
  <si>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</si>
  <si>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</si>
  <si>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</si>
  <si>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</si>
  <si>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</si>
  <si>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</si>
  <si>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</si>
  <si>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</si>
  <si>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</si>
  <si>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</si>
  <si>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</si>
  <si>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</si>
  <si>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</si>
  <si>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</si>
  <si>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</si>
  <si>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</si>
  <si>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</si>
  <si>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</si>
  <si>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</si>
  <si>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</si>
  <si>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</si>
  <si>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</si>
  <si>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</si>
  <si>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</si>
  <si>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</si>
  <si>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</si>
  <si>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</si>
  <si>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</si>
  <si>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</si>
  <si>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</si>
  <si>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</si>
  <si>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</si>
  <si>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</si>
  <si>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</si>
  <si>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</si>
  <si>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</si>
  <si>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</si>
  <si>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</si>
  <si>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</si>
  <si>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</si>
  <si>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</si>
  <si>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</si>
  <si>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</si>
  <si>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</si>
  <si>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</si>
  <si>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</si>
  <si>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</si>
  <si>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</si>
  <si>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</si>
  <si>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</si>
  <si>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</si>
  <si>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</si>
  <si>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</si>
  <si>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</si>
  <si>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</si>
  <si>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</si>
  <si>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</si>
  <si>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</si>
  <si>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</si>
  <si>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</si>
  <si>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</si>
  <si>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</si>
  <si>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</si>
  <si>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</si>
  <si>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</si>
  <si>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</si>
  <si>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</si>
  <si>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</si>
  <si>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</si>
  <si>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</si>
  <si>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</si>
  <si>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</si>
  <si>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</si>
  <si>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</si>
  <si>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</si>
  <si>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</si>
  <si>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</si>
  <si>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</si>
  <si>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</si>
  <si>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</si>
  <si>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</si>
  <si>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</si>
  <si>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</si>
  <si>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</si>
  <si>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</si>
  <si>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</si>
  <si>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</si>
  <si>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</si>
  <si>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</si>
  <si>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</si>
  <si>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</si>
  <si>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</si>
  <si>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</si>
  <si>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</si>
  <si>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</si>
  <si>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</si>
  <si>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</si>
  <si>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</si>
  <si>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</si>
  <si>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</si>
  <si>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</si>
  <si>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</si>
  <si>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</si>
  <si>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</si>
  <si>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</si>
  <si>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</si>
  <si>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</si>
  <si>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</si>
  <si>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</si>
  <si>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</si>
  <si>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</si>
  <si>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</si>
  <si>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</si>
  <si>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</si>
  <si>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</si>
  <si>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</si>
  <si>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</si>
  <si>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</si>
  <si>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</si>
  <si>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</si>
  <si>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</si>
  <si>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</si>
  <si>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</si>
  <si>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</si>
  <si>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</si>
  <si>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</si>
  <si>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</si>
  <si>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</si>
  <si>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</si>
  <si>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</si>
  <si>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</si>
  <si>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</si>
  <si>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</si>
  <si>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</si>
  <si>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</si>
  <si>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</si>
  <si>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</si>
  <si>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</si>
  <si>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</si>
  <si>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</si>
  <si>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</si>
  <si>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</si>
  <si>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</si>
  <si>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</si>
  <si>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</si>
  <si>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</si>
  <si>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</si>
  <si>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</si>
  <si>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</si>
  <si>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</si>
  <si>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</si>
  <si>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</si>
  <si>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</si>
  <si>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</si>
  <si>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</si>
  <si>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</si>
  <si>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</si>
  <si>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</si>
  <si>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</si>
  <si>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</si>
  <si>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</si>
  <si>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</si>
  <si>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</si>
  <si>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</si>
  <si>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</si>
  <si>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</si>
  <si>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</si>
  <si>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</si>
  <si>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</si>
  <si>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</si>
  <si>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</si>
  <si>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</si>
  <si>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</si>
  <si>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</si>
  <si>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</si>
  <si>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</si>
  <si>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</si>
  <si>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</si>
  <si>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</si>
  <si>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</si>
  <si>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</si>
  <si>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</si>
  <si>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</si>
  <si>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</si>
  <si>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</si>
  <si>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</si>
  <si>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</si>
  <si>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</si>
  <si>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</si>
  <si>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</si>
  <si>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</si>
  <si>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</si>
  <si>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</si>
  <si>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</si>
  <si>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</si>
  <si>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</si>
  <si>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</si>
  <si>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</si>
  <si>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</si>
  <si>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</si>
  <si>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</si>
  <si>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</si>
  <si>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</si>
  <si>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</si>
  <si>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</si>
  <si>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</si>
  <si>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</si>
  <si>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</si>
  <si>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</si>
  <si>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</si>
  <si>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</si>
  <si>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</si>
  <si>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</si>
  <si>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</si>
  <si>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</si>
  <si>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</si>
  <si>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</si>
  <si>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</si>
  <si>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</si>
  <si>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</si>
  <si>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</si>
  <si>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</si>
  <si>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</si>
  <si>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</si>
  <si>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</si>
  <si>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</si>
  <si>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</si>
  <si>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</si>
  <si>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</si>
  <si>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</si>
  <si>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</si>
  <si>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</si>
  <si>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</si>
  <si>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</si>
  <si>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</si>
  <si>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</si>
  <si>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</si>
  <si>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</si>
  <si>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</si>
  <si>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</si>
  <si>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</si>
  <si>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</si>
  <si>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</si>
  <si>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</si>
  <si>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</si>
  <si>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</si>
  <si>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</si>
  <si>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</si>
  <si>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</si>
  <si>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</si>
  <si>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</si>
  <si>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</si>
  <si>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</si>
  <si>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</si>
  <si>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</si>
  <si>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</si>
  <si>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</si>
  <si>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</si>
  <si>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</si>
  <si>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</si>
  <si>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</si>
  <si>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</si>
  <si>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</si>
  <si>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</si>
  <si>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</si>
  <si>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</si>
  <si>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</si>
  <si>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</si>
  <si>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</si>
  <si>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</si>
  <si>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</si>
  <si>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</si>
  <si>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</si>
  <si>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</si>
  <si>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</si>
  <si>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</si>
  <si>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</si>
  <si>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</si>
  <si>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</si>
  <si>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</si>
  <si>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</si>
  <si>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</si>
  <si>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</si>
  <si>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</si>
  <si>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</si>
  <si>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</si>
  <si>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</si>
  <si>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</si>
  <si>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</si>
  <si>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</si>
  <si>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</si>
  <si>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</si>
  <si>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</si>
  <si>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</si>
  <si>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</si>
  <si>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</si>
  <si>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</si>
  <si>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</si>
  <si>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</si>
  <si>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</si>
  <si>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</si>
  <si>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</si>
  <si>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</si>
  <si>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</si>
  <si>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</si>
  <si>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</si>
  <si>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</si>
  <si>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</si>
  <si>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</si>
  <si>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</si>
  <si>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</si>
  <si>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</si>
  <si>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</si>
  <si>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</si>
  <si>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</si>
  <si>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</si>
  <si>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</si>
  <si>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</si>
  <si>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</si>
  <si>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</si>
  <si>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</si>
  <si>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</si>
  <si>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</si>
  <si>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</si>
  <si>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</si>
  <si>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</si>
  <si>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</si>
  <si>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</si>
  <si>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</si>
  <si>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</si>
  <si>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</si>
  <si>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</si>
  <si>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</si>
  <si>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</si>
  <si>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</si>
  <si>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</si>
  <si>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</si>
  <si>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</si>
  <si>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</si>
  <si>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</si>
  <si>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</si>
  <si>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</si>
  <si>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</si>
  <si>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</si>
  <si>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</si>
  <si>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</si>
  <si>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</si>
  <si>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</si>
  <si>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</si>
  <si>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</si>
  <si>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</si>
  <si>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</si>
  <si>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</si>
  <si>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</si>
  <si>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</si>
  <si>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</si>
  <si>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</si>
  <si>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</si>
  <si>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</si>
  <si>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</si>
  <si>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</si>
  <si>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</si>
  <si>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</si>
  <si>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</si>
  <si>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</si>
  <si>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</si>
  <si>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</si>
  <si>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</si>
  <si>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</si>
  <si>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</si>
  <si>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</si>
  <si>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</si>
  <si>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</si>
  <si>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</si>
  <si>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</si>
  <si>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</si>
  <si>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</si>
  <si>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</si>
  <si>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</si>
  <si>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</si>
  <si>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</si>
  <si>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</si>
  <si>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</si>
  <si>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</si>
  <si>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</si>
  <si>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</si>
  <si>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</si>
  <si>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</si>
  <si>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</si>
  <si>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</si>
  <si>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</si>
  <si>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</si>
  <si>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</si>
  <si>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</si>
  <si>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</si>
  <si>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</si>
  <si>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</si>
  <si>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</si>
  <si>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</si>
  <si>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</si>
  <si>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</si>
  <si>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</si>
  <si>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</si>
  <si>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</si>
  <si>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</si>
  <si>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</si>
  <si>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</si>
  <si>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</si>
  <si>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</si>
  <si>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</si>
  <si>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</si>
  <si>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</si>
  <si>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</si>
  <si>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</si>
  <si>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</si>
  <si>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</si>
  <si>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</si>
  <si>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</si>
  <si>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</si>
  <si>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</si>
  <si>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</si>
  <si>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</si>
  <si>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</si>
  <si>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</si>
  <si>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</si>
  <si>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</si>
  <si>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</si>
  <si>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</si>
  <si>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</si>
  <si>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</si>
  <si>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</si>
  <si>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</si>
  <si>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</si>
  <si>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</si>
  <si>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</si>
  <si>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</si>
  <si>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</si>
  <si>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</si>
  <si>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</si>
  <si>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</si>
  <si>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</si>
  <si>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</si>
  <si>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</si>
  <si>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</si>
  <si>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</si>
  <si>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</si>
  <si>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</si>
  <si>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</si>
  <si>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</si>
  <si>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</si>
  <si>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</si>
  <si>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</si>
  <si>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</si>
  <si>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</si>
  <si>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</si>
  <si>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</si>
  <si>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</si>
  <si>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</si>
  <si>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</si>
  <si>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</si>
  <si>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</si>
  <si>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</si>
  <si>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</si>
  <si>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</si>
  <si>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</si>
  <si>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</si>
  <si>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</si>
  <si>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</si>
  <si>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</si>
  <si>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</si>
  <si>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</si>
  <si>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</si>
  <si>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</si>
  <si>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</si>
  <si>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</si>
  <si>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</si>
  <si>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</si>
  <si>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</si>
  <si>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</si>
  <si>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</si>
  <si>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</si>
  <si>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</si>
  <si>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</si>
  <si>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</si>
  <si>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</si>
  <si>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</si>
  <si>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</si>
  <si>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</si>
  <si>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</si>
  <si>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</si>
  <si>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</si>
  <si>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</si>
  <si>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</si>
  <si>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</si>
  <si>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</si>
  <si>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</si>
  <si>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</si>
  <si>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</si>
  <si>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</si>
  <si>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</si>
  <si>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</si>
  <si>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</si>
  <si>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</si>
  <si>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</si>
  <si>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</si>
  <si>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</si>
  <si>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</si>
  <si>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</si>
  <si>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</si>
  <si>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</si>
  <si>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</si>
  <si>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</si>
  <si>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</si>
  <si>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</si>
  <si>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</si>
  <si>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</si>
  <si>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</si>
  <si>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</si>
  <si>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</si>
  <si>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</si>
  <si>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</si>
  <si>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</si>
  <si>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</si>
  <si>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</si>
  <si>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</si>
  <si>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</si>
  <si>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</si>
  <si>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</si>
  <si>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</si>
  <si>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</si>
  <si>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</si>
  <si>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</si>
  <si>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</si>
  <si>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</si>
  <si>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</si>
  <si>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</si>
  <si>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</si>
  <si>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</si>
  <si>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</si>
  <si>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</si>
  <si>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</si>
  <si>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</si>
  <si>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</si>
  <si>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</si>
  <si>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</si>
  <si>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</si>
  <si>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</si>
  <si>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</si>
  <si>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</si>
  <si>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</si>
  <si>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</si>
  <si>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</si>
  <si>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</si>
  <si>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</si>
  <si>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</si>
  <si>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</si>
  <si>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</si>
  <si>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</si>
  <si>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</si>
  <si>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</si>
  <si>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</si>
  <si>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</si>
  <si>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</si>
  <si>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</si>
  <si>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</si>
  <si>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</si>
  <si>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</si>
  <si>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</si>
  <si>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</si>
  <si>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</si>
  <si>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</si>
  <si>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</si>
  <si>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</si>
  <si>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</si>
  <si>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</si>
  <si>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</si>
  <si>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</si>
  <si>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</si>
  <si>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</si>
  <si>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</si>
  <si>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</si>
  <si>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</si>
  <si>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</si>
  <si>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</si>
  <si>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</si>
  <si>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</si>
  <si>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</si>
  <si>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</si>
  <si>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</si>
  <si>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</si>
  <si>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</si>
  <si>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</si>
  <si>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</si>
  <si>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</si>
  <si>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</si>
  <si>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</si>
  <si>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</si>
  <si>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</si>
  <si>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</si>
  <si>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</si>
  <si>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</si>
  <si>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</si>
  <si>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</si>
  <si>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</si>
  <si>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</si>
  <si>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</si>
  <si>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</si>
  <si>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</si>
  <si>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</si>
  <si>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</si>
  <si>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</si>
  <si>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</si>
  <si>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</si>
  <si>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</si>
  <si>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</si>
  <si>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</si>
  <si>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</si>
  <si>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</si>
  <si>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</si>
  <si>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</si>
  <si>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</si>
  <si>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</si>
  <si>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</si>
  <si>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</si>
  <si>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</si>
  <si>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</si>
  <si>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</si>
  <si>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</si>
  <si>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</si>
  <si>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</si>
  <si>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</si>
  <si>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</si>
  <si>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</si>
  <si>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</si>
  <si>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</si>
  <si>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</si>
  <si>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</si>
  <si>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</si>
  <si>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</si>
  <si>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</si>
  <si>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</si>
  <si>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</si>
  <si>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</si>
  <si>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</si>
  <si>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</si>
  <si>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</si>
  <si>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</si>
  <si>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</si>
  <si>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</si>
  <si>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</si>
  <si>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</si>
  <si>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</si>
  <si>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</si>
  <si>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</si>
  <si>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</si>
  <si>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</si>
  <si>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</si>
  <si>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</si>
  <si>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</si>
  <si>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</si>
  <si>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</si>
  <si>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</si>
  <si>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</si>
  <si>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</si>
  <si>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</si>
  <si>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</si>
  <si>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</si>
  <si>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</si>
  <si>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</si>
  <si>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</si>
  <si>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</si>
  <si>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</si>
  <si>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</si>
  <si>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</si>
  <si>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</si>
  <si>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</si>
  <si>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</si>
  <si>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</si>
  <si>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</si>
  <si>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</si>
  <si>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</si>
  <si>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</si>
  <si>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</si>
  <si>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</si>
  <si>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</si>
  <si>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</si>
  <si>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</si>
  <si>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</si>
  <si>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</si>
  <si>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</si>
  <si>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</si>
  <si>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</si>
  <si>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</si>
  <si>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</si>
  <si>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</si>
  <si>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</si>
  <si>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</si>
  <si>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</si>
  <si>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</si>
  <si>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</si>
  <si>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</si>
  <si>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</si>
  <si>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</si>
  <si>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</si>
  <si>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</si>
  <si>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</si>
  <si>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</si>
  <si>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</si>
  <si>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</si>
  <si>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</si>
  <si>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</si>
  <si>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</si>
  <si>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</si>
  <si>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</si>
  <si>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</si>
  <si>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</si>
  <si>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</si>
  <si>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</si>
  <si>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</si>
  <si>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</si>
  <si>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</si>
  <si>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</si>
  <si>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</si>
  <si>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</si>
  <si>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</si>
  <si>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</si>
  <si>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</si>
  <si>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</si>
  <si>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</si>
  <si>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</si>
  <si>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</si>
  <si>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</si>
  <si>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</si>
  <si>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</si>
  <si>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</si>
  <si>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</si>
  <si>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</si>
  <si>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</si>
  <si>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</si>
  <si>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</si>
  <si>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</si>
  <si>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</si>
  <si>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</si>
  <si>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</si>
  <si>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</si>
  <si>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</si>
  <si>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</si>
  <si>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</si>
  <si>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</si>
  <si>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</si>
  <si>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</si>
  <si>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</si>
  <si>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</si>
  <si>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</si>
  <si>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</si>
  <si>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</si>
  <si>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</si>
  <si>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</si>
  <si>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</si>
  <si>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</si>
  <si>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</si>
  <si>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</si>
  <si>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</si>
  <si>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</si>
  <si>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</si>
  <si>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</si>
  <si>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</si>
  <si>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</si>
  <si>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</si>
  <si>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</si>
  <si>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</si>
  <si>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</si>
  <si>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</si>
  <si>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</si>
  <si>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</si>
  <si>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</si>
  <si>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</si>
  <si>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</si>
  <si>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</si>
  <si>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</si>
  <si>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</si>
  <si>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</si>
  <si>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</si>
  <si>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</si>
  <si>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</si>
  <si>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</si>
  <si>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</si>
  <si>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</si>
  <si>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</si>
  <si>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</si>
  <si>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</si>
  <si>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</si>
  <si>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</si>
  <si>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</si>
  <si>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</si>
  <si>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</si>
  <si>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</si>
  <si>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</si>
  <si>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</si>
  <si>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</si>
  <si>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</si>
  <si>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</si>
  <si>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</si>
  <si>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</si>
  <si>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</si>
  <si>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</si>
  <si>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</si>
  <si>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</si>
  <si>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</si>
  <si>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</si>
  <si>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</si>
  <si>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</si>
  <si>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</si>
  <si>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</si>
  <si>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</si>
  <si>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</si>
  <si>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</si>
  <si>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</si>
  <si>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</si>
  <si>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</si>
  <si>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</si>
  <si>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</si>
  <si>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</si>
  <si>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</si>
  <si>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</si>
  <si>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</si>
  <si>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</si>
  <si>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</si>
  <si>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</si>
  <si>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</si>
  <si>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</si>
  <si>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</si>
  <si>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</si>
  <si>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</si>
  <si>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</si>
  <si>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</si>
  <si>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</si>
  <si>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</si>
  <si>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</si>
  <si>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</si>
  <si>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</si>
  <si>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</si>
  <si>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</si>
  <si>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</si>
  <si>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</si>
  <si>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</si>
  <si>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</si>
  <si>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</si>
  <si>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</si>
  <si>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</si>
  <si>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</si>
  <si>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</si>
  <si>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</si>
  <si>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</si>
  <si>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</si>
  <si>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</si>
  <si>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</si>
  <si>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</si>
  <si>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</si>
  <si>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</si>
  <si>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</si>
  <si>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</si>
  <si>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</si>
  <si>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</si>
  <si>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</si>
  <si>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</si>
  <si>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</si>
  <si>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</si>
  <si>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</si>
  <si>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</si>
  <si>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</si>
  <si>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</si>
  <si>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</si>
  <si>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</si>
  <si>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</si>
  <si>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</si>
  <si>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</si>
  <si>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</si>
  <si>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</si>
  <si>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</si>
  <si>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</si>
  <si>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</si>
  <si>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</si>
  <si>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</si>
  <si>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</si>
  <si>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</si>
  <si>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</si>
  <si>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</si>
  <si>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</si>
  <si>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</si>
  <si>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</si>
  <si>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</si>
  <si>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</si>
  <si>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</si>
  <si>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</si>
  <si>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</si>
  <si>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</si>
  <si>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</si>
  <si>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</si>
  <si>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</si>
  <si>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</si>
  <si>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</si>
  <si>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</si>
  <si>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</si>
  <si>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</si>
  <si>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</si>
  <si>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</si>
  <si>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</si>
  <si>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</si>
  <si>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</si>
  <si>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</si>
  <si>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</si>
  <si>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</si>
  <si>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</si>
  <si>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</si>
  <si>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</si>
  <si>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</si>
  <si>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</si>
  <si>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</si>
  <si>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</si>
  <si>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</si>
  <si>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</si>
  <si>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</si>
  <si>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</si>
  <si>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</si>
  <si>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</si>
  <si>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</si>
  <si>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</si>
  <si>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</si>
  <si>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</si>
  <si>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</si>
  <si>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</si>
  <si>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</si>
  <si>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</si>
  <si>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</si>
  <si>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</si>
  <si>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</si>
  <si>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</si>
  <si>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</si>
  <si>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</si>
  <si>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</si>
  <si>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</si>
  <si>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</si>
  <si>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</si>
  <si>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</si>
  <si>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</si>
  <si>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</si>
  <si>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</si>
  <si>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</si>
  <si>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</si>
  <si>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</si>
  <si>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</si>
  <si>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</si>
  <si>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</si>
  <si>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</si>
  <si>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</si>
  <si>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</si>
  <si>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</si>
  <si>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</si>
  <si>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</si>
  <si>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</si>
  <si>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</si>
  <si>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</si>
  <si>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</si>
  <si>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</si>
  <si>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</si>
  <si>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</si>
  <si>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</si>
  <si>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</si>
  <si>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</si>
  <si>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</si>
  <si>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</si>
  <si>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</si>
  <si>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</si>
  <si>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</si>
  <si>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</si>
  <si>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</si>
  <si>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</si>
  <si>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</si>
  <si>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</si>
  <si>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</si>
  <si>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</si>
  <si>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</si>
  <si>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</si>
  <si>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</si>
  <si>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</si>
  <si>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</si>
  <si>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</si>
  <si>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</si>
  <si>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</si>
  <si>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</si>
  <si>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</si>
  <si>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</si>
  <si>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</si>
  <si>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</si>
  <si>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</si>
  <si>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</si>
  <si>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</si>
  <si>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</si>
  <si>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</si>
  <si>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</si>
  <si>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</si>
  <si>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</si>
  <si>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</si>
  <si>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</si>
  <si>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</si>
  <si>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</si>
  <si>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</si>
  <si>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</si>
  <si>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</si>
  <si>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</si>
  <si>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</si>
  <si>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</si>
  <si>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</si>
  <si>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</si>
  <si>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</si>
  <si>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</si>
  <si>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</si>
  <si>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</si>
  <si>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</si>
  <si>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</si>
  <si>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</si>
  <si>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</si>
  <si>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</si>
  <si>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</si>
  <si>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</si>
  <si>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</si>
  <si>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</si>
  <si>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</si>
  <si>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</si>
  <si>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</si>
  <si>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</si>
  <si>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</si>
  <si>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</si>
  <si>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</si>
  <si>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</si>
  <si>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</si>
  <si>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</si>
  <si>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</si>
  <si>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</si>
  <si>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</si>
  <si>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</si>
  <si>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</si>
  <si>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</si>
  <si>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</si>
  <si>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</si>
  <si>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</si>
  <si>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</si>
  <si>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</si>
  <si>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</si>
  <si>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</si>
  <si>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</si>
  <si>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</si>
  <si>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</si>
  <si>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</si>
  <si>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</si>
  <si>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</si>
  <si>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</si>
  <si>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</si>
  <si>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</si>
  <si>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</si>
  <si>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</si>
  <si>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</si>
  <si>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</si>
  <si>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</si>
  <si>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</si>
  <si>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</si>
  <si>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</si>
  <si>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</si>
  <si>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</si>
  <si>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</si>
  <si>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</si>
  <si>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</si>
  <si>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</si>
  <si>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</si>
  <si>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</si>
  <si>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</si>
  <si>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</si>
  <si>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</si>
  <si>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</si>
  <si>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</si>
  <si>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</si>
  <si>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</si>
  <si>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</si>
  <si>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</si>
  <si>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</si>
  <si>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</si>
  <si>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</si>
  <si>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</si>
  <si>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</si>
  <si>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</si>
  <si>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</si>
  <si>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</si>
  <si>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</si>
  <si>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</si>
  <si>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</si>
  <si>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</si>
  <si>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</si>
  <si>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</si>
  <si>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</si>
  <si>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</si>
  <si>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</si>
  <si>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</si>
  <si>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</si>
  <si>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</si>
  <si>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</si>
  <si>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</si>
  <si>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</si>
  <si>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</si>
  <si>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</si>
  <si>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</si>
  <si>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</si>
  <si>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</si>
  <si>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</si>
  <si>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</si>
  <si>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</si>
  <si>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</si>
  <si>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</si>
  <si>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</si>
  <si>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</si>
  <si>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</si>
  <si>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</si>
  <si>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</si>
  <si>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</si>
  <si>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</si>
  <si>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</si>
  <si>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</si>
  <si>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</si>
  <si>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</si>
  <si>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</si>
  <si>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</si>
  <si>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</si>
  <si>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</si>
  <si>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</si>
  <si>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</si>
  <si>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</si>
  <si>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</si>
  <si>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</si>
  <si>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</si>
  <si>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</si>
  <si>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</si>
  <si>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</si>
  <si>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</si>
  <si>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</si>
  <si>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</si>
  <si>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</si>
  <si>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</si>
  <si>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</si>
  <si>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</si>
  <si>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</si>
  <si>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</si>
  <si>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</si>
  <si>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</si>
  <si>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</si>
  <si>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</si>
  <si>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</si>
  <si>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</si>
  <si>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</si>
  <si>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</si>
  <si>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</si>
  <si>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</si>
  <si>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</si>
  <si>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</si>
  <si>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</si>
  <si>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</si>
  <si>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</si>
  <si>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</si>
  <si>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</si>
  <si>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</si>
  <si>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</si>
  <si>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</si>
  <si>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</si>
  <si>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</si>
  <si>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</si>
  <si>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</si>
  <si>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</si>
  <si>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</si>
  <si>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</si>
  <si>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</si>
  <si>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</si>
  <si>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</si>
  <si>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</si>
  <si>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</si>
  <si>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</si>
  <si>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</si>
  <si>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</si>
  <si>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</si>
  <si>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</si>
  <si>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</si>
  <si>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</si>
  <si>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</si>
  <si>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</si>
  <si>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</si>
  <si>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</si>
  <si>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</si>
  <si>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</si>
  <si>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</si>
  <si>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</si>
  <si>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</si>
  <si>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</si>
  <si>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</si>
  <si>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</si>
  <si>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</si>
  <si>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</si>
  <si>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</si>
  <si>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</si>
  <si>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</si>
  <si>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</si>
  <si>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</si>
  <si>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</si>
  <si>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</si>
  <si>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</si>
  <si>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</si>
  <si>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</si>
  <si>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</si>
  <si>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</si>
  <si>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</si>
  <si>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</si>
  <si>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</si>
  <si>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</si>
  <si>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</si>
  <si>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</si>
  <si>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</si>
  <si>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</si>
  <si>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</si>
  <si>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</si>
  <si>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</si>
  <si>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</si>
  <si>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</si>
  <si>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</si>
  <si>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</si>
  <si>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</si>
  <si>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</si>
  <si>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</si>
  <si>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</si>
  <si>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</si>
  <si>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</si>
  <si>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</si>
  <si>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</si>
  <si>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</si>
  <si>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</si>
  <si>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</si>
  <si>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</si>
  <si>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</si>
  <si>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</si>
  <si>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</si>
  <si>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</si>
  <si>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</si>
  <si>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</si>
  <si>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</si>
  <si>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</si>
  <si>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</si>
  <si>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</si>
  <si>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</si>
  <si>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</si>
  <si>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</si>
  <si>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</si>
  <si>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</si>
  <si>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</si>
  <si>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</si>
  <si>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</si>
  <si>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</si>
  <si>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</si>
  <si>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</si>
  <si>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</si>
  <si>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</si>
  <si>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</si>
  <si>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</si>
  <si>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</si>
  <si>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</si>
  <si>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</si>
  <si>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</si>
  <si>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</si>
  <si>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</si>
  <si>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</si>
  <si>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</si>
  <si>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</si>
  <si>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</si>
  <si>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</si>
  <si>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</si>
  <si>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</si>
  <si>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</si>
  <si>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</si>
  <si>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</si>
  <si>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</si>
  <si>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</si>
  <si>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</si>
  <si>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</si>
  <si>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</si>
  <si>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</si>
  <si>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</si>
  <si>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</si>
  <si>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</si>
  <si>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</si>
  <si>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</si>
  <si>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</si>
  <si>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</si>
  <si>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</si>
  <si>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</si>
  <si>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</si>
  <si>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</si>
  <si>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</si>
  <si>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</si>
  <si>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</si>
  <si>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</si>
  <si>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</si>
  <si>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</si>
  <si>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</si>
  <si>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</si>
  <si>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</si>
  <si>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</si>
  <si>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</si>
  <si>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</si>
  <si>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</si>
  <si>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</si>
  <si>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</si>
  <si>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</si>
  <si>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</si>
  <si>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</si>
  <si>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</si>
  <si>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</si>
  <si>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</si>
  <si>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</si>
  <si>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</si>
  <si>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</si>
  <si>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</si>
  <si>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</si>
  <si>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</si>
  <si>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</si>
  <si>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</si>
  <si>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</si>
  <si>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</si>
  <si>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</si>
  <si>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</si>
  <si>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</si>
  <si>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</si>
  <si>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</si>
  <si>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</si>
  <si>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</si>
  <si>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</si>
  <si>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</si>
  <si>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</si>
  <si>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</si>
  <si>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</si>
  <si>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</si>
  <si>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</si>
  <si>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</si>
  <si>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</si>
  <si>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</si>
  <si>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</si>
  <si>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</si>
  <si>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</si>
  <si>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</si>
  <si>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</si>
  <si>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</si>
  <si>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</si>
  <si>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</si>
  <si>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</si>
  <si>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</si>
  <si>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</si>
  <si>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</si>
  <si>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</si>
  <si>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</si>
  <si>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</si>
  <si>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</si>
  <si>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</si>
  <si>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</si>
  <si>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</si>
  <si>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</si>
  <si>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</si>
  <si>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</si>
  <si>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</si>
  <si>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</si>
  <si>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</si>
  <si>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</si>
  <si>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</si>
  <si>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</si>
  <si>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</si>
  <si>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</si>
  <si>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</si>
  <si>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</si>
  <si>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</si>
  <si>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</si>
  <si>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</si>
  <si>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</si>
  <si>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</si>
  <si>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</si>
  <si>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</si>
  <si>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</si>
  <si>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</si>
  <si>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</si>
  <si>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</si>
  <si>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</si>
  <si>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</si>
  <si>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</si>
  <si>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</si>
  <si>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</si>
  <si>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</si>
  <si>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</si>
  <si>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</si>
  <si>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</si>
  <si>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</si>
  <si>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</si>
  <si>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</si>
  <si>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</si>
  <si>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</si>
  <si>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</si>
  <si>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</si>
  <si>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</si>
  <si>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</si>
  <si>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</si>
  <si>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</si>
  <si>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</si>
  <si>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</si>
  <si>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</si>
  <si>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</si>
  <si>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</si>
  <si>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</si>
  <si>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</si>
  <si>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</si>
  <si>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</si>
  <si>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</si>
  <si>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</si>
  <si>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</si>
  <si>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</si>
  <si>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</si>
  <si>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</si>
  <si>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</si>
  <si>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</si>
  <si>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</si>
  <si>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</si>
  <si>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</si>
  <si>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</si>
  <si>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</si>
  <si>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</si>
  <si>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</si>
  <si>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</si>
  <si>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</si>
  <si>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</si>
  <si>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</si>
  <si>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</si>
  <si>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</si>
  <si>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</si>
  <si>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</si>
  <si>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</si>
  <si>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</si>
  <si>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</si>
  <si>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</si>
  <si>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</si>
  <si>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</si>
  <si>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</si>
  <si>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</si>
  <si>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</si>
  <si>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</si>
  <si>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</si>
  <si>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</si>
  <si>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</si>
  <si>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</si>
  <si>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</si>
  <si>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</si>
  <si>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</si>
  <si>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</si>
  <si>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</si>
  <si>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</si>
  <si>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</si>
  <si>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</si>
  <si>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</si>
  <si>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</si>
  <si>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</si>
  <si>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</si>
  <si>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</si>
  <si>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</si>
  <si>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</si>
  <si>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</si>
  <si>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</si>
  <si>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</si>
  <si>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</si>
  <si>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</si>
  <si>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</si>
  <si>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</si>
  <si>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</si>
  <si>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</si>
  <si>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</si>
  <si>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</si>
  <si>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</si>
  <si>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</si>
  <si>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</si>
  <si>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</si>
  <si>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</si>
  <si>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</si>
  <si>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</si>
  <si>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</si>
  <si>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</si>
  <si>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</si>
  <si>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</si>
  <si>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</si>
  <si>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</si>
  <si>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</si>
  <si>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</si>
  <si>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</si>
  <si>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</si>
  <si>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</si>
  <si>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</si>
  <si>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</si>
  <si>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</si>
  <si>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</si>
  <si>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</si>
  <si>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</si>
  <si>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</si>
  <si>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</si>
  <si>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</si>
  <si>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</si>
  <si>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</si>
  <si>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</si>
  <si>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</si>
  <si>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</si>
  <si>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</si>
  <si>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</si>
  <si>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</si>
  <si>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</si>
  <si>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</si>
  <si>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</si>
  <si>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</si>
  <si>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</si>
  <si>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</si>
  <si>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</si>
  <si>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</si>
  <si>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</si>
  <si>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</si>
  <si>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</si>
  <si>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</si>
  <si>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</si>
  <si>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</si>
  <si>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</si>
  <si>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</si>
  <si>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</si>
  <si>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</si>
  <si>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</si>
  <si>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</si>
  <si>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</si>
  <si>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</si>
  <si>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</si>
  <si>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</si>
  <si>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</si>
  <si>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</si>
  <si>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</si>
  <si>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</si>
  <si>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</si>
  <si>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</si>
  <si>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</si>
  <si>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</si>
  <si>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</si>
  <si>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</si>
  <si>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</si>
  <si>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</si>
  <si>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</si>
  <si>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</si>
  <si>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</si>
  <si>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</si>
  <si>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</si>
  <si>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</si>
  <si>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</si>
  <si>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</si>
  <si>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</si>
  <si>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</si>
  <si>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</si>
  <si>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</si>
  <si>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</si>
  <si>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</si>
  <si>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</si>
  <si>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</si>
  <si>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</si>
  <si>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</si>
  <si>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</si>
  <si>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</si>
  <si>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</si>
  <si>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</si>
  <si>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</si>
  <si>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</si>
  <si>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</si>
  <si>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</si>
  <si>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</si>
  <si>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</si>
  <si>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</si>
  <si>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</si>
  <si>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</si>
  <si>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</si>
  <si>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</si>
  <si>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</si>
  <si>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</si>
  <si>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</si>
  <si>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</si>
  <si>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</si>
  <si>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</si>
  <si>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</si>
  <si>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</si>
  <si>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</si>
  <si>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</si>
  <si>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</si>
  <si>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</si>
  <si>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</si>
  <si>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</si>
  <si>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</si>
  <si>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</si>
  <si>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</si>
  <si>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</si>
  <si>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</si>
  <si>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</si>
  <si>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</si>
  <si>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</si>
  <si>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</si>
  <si>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</si>
  <si>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</si>
  <si>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</si>
  <si>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</si>
  <si>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</si>
  <si>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</si>
  <si>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</si>
  <si>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</si>
  <si>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</si>
  <si>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</si>
  <si>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</si>
  <si>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</si>
  <si>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</si>
  <si>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</si>
  <si>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</si>
  <si>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</si>
  <si>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</si>
  <si>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</si>
  <si>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</si>
  <si>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</si>
  <si>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</si>
  <si>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</si>
  <si>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</si>
  <si>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</si>
  <si>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</si>
  <si>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</si>
  <si>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</si>
  <si>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</si>
  <si>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</si>
  <si>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</si>
  <si>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</si>
  <si>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</si>
  <si>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</si>
  <si>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</si>
  <si>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</si>
  <si>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</si>
  <si>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</si>
  <si>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</si>
  <si>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</si>
  <si>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</si>
  <si>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</si>
  <si>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</si>
  <si>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</si>
  <si>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</si>
  <si>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</si>
  <si>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</si>
  <si>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</si>
  <si>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</si>
  <si>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</si>
  <si>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</si>
  <si>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</si>
  <si>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</si>
  <si>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</si>
  <si>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</si>
  <si>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</si>
  <si>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</si>
  <si>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</si>
  <si>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</si>
  <si>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</si>
  <si>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</si>
  <si>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</si>
  <si>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</si>
  <si>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</si>
  <si>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</si>
  <si>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</si>
  <si>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</si>
  <si>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</si>
  <si>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</si>
  <si>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</si>
  <si>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</si>
  <si>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</si>
  <si>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</si>
  <si>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</si>
  <si>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</si>
  <si>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</si>
  <si>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</si>
  <si>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</si>
  <si>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</si>
  <si>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</si>
  <si>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</si>
  <si>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</si>
  <si>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</si>
  <si>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</si>
  <si>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</si>
  <si>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</si>
  <si>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</si>
  <si>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</si>
  <si>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</si>
  <si>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</si>
  <si>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</si>
  <si>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</si>
  <si>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</si>
  <si>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</si>
  <si>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</si>
  <si>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</si>
  <si>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</si>
  <si>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</si>
  <si>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</si>
  <si>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</si>
  <si>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</si>
  <si>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</si>
  <si>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</si>
  <si>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</si>
  <si>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</si>
  <si>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</si>
  <si>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</si>
  <si>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</si>
  <si>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</si>
  <si>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</si>
  <si>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</si>
  <si>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</si>
  <si>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</si>
  <si>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</si>
  <si>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</si>
  <si>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</si>
  <si>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</si>
  <si>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</si>
  <si>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</si>
  <si>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</si>
  <si>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</si>
  <si>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</si>
  <si>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</si>
  <si>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</si>
  <si>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</si>
  <si>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</si>
  <si>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</si>
  <si>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</si>
  <si>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</si>
  <si>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</si>
  <si>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</si>
  <si>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</si>
  <si>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</si>
  <si>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</si>
  <si>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</si>
  <si>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</si>
  <si>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</si>
  <si>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</si>
  <si>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</si>
  <si>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</si>
  <si>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</si>
  <si>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</si>
  <si>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</si>
  <si>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</si>
  <si>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</si>
  <si>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</si>
  <si>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</si>
  <si>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</si>
  <si>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</si>
  <si>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</si>
  <si>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</si>
  <si>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</si>
  <si>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</si>
  <si>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</si>
  <si>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</si>
  <si>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</si>
  <si>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</si>
  <si>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</si>
  <si>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</si>
  <si>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</si>
  <si>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</si>
  <si>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</si>
  <si>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</si>
  <si>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</si>
  <si>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</si>
  <si>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</si>
  <si>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</si>
  <si>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</si>
  <si>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</si>
  <si>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</si>
  <si>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</si>
  <si>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</si>
  <si>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</si>
  <si>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</si>
  <si>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</si>
  <si>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</si>
  <si>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</si>
  <si>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</si>
  <si>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</si>
  <si>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</si>
  <si>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</si>
  <si>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</si>
  <si>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</si>
  <si>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</si>
  <si>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</si>
  <si>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</si>
  <si>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</si>
  <si>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</si>
  <si>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</si>
  <si>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</si>
  <si>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</si>
  <si>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</si>
  <si>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</si>
  <si>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</si>
  <si>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</si>
  <si>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</si>
  <si>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</si>
  <si>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</si>
  <si>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</si>
  <si>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</si>
  <si>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</si>
  <si>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</si>
  <si>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</si>
  <si>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</si>
  <si>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</si>
  <si>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</si>
  <si>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</si>
  <si>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</si>
  <si>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</si>
  <si>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</si>
  <si>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</si>
  <si>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</si>
  <si>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</si>
  <si>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</si>
  <si>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</si>
  <si>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</si>
  <si>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</si>
  <si>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</si>
  <si>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</si>
  <si>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</si>
  <si>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</si>
  <si>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</si>
  <si>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</si>
  <si>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</si>
  <si>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</si>
  <si>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</si>
  <si>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</si>
  <si>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</si>
  <si>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</si>
  <si>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</si>
  <si>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</si>
  <si>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</si>
  <si>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</si>
  <si>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</si>
  <si>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</si>
  <si>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</si>
  <si>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</si>
  <si>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</si>
  <si>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</si>
  <si>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</si>
  <si>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</si>
  <si>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</si>
  <si>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</si>
  <si>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</si>
  <si>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</si>
  <si>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</si>
  <si>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</si>
  <si>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</si>
  <si>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</si>
  <si>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</si>
  <si>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</si>
  <si>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</si>
  <si>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</si>
  <si>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</si>
  <si>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</si>
  <si>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</si>
  <si>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</si>
  <si>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</si>
  <si>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</si>
  <si>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</si>
  <si>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</si>
  <si>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</si>
  <si>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</si>
  <si>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</si>
  <si>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</si>
  <si>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</si>
  <si>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</si>
  <si>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</si>
  <si>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</si>
  <si>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</si>
  <si>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</si>
  <si>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</si>
  <si>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</si>
  <si>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</si>
  <si>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</si>
  <si>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</si>
  <si>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</si>
  <si>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</si>
  <si>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</si>
  <si>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</si>
  <si>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</si>
  <si>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</si>
  <si>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</si>
  <si>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</si>
  <si>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</si>
  <si>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</si>
  <si>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</si>
  <si>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</si>
  <si>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</si>
  <si>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</si>
  <si>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</si>
  <si>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</si>
  <si>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</si>
  <si>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</si>
  <si>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</si>
  <si>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</si>
  <si>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</si>
  <si>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</si>
  <si>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</si>
  <si>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</si>
  <si>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</si>
  <si>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</si>
  <si>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</si>
  <si>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</si>
  <si>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</si>
  <si>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</si>
  <si>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</si>
  <si>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</si>
  <si>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</si>
  <si>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</si>
  <si>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</si>
  <si>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</si>
  <si>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</si>
  <si>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</si>
  <si>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</si>
  <si>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</si>
  <si>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</si>
  <si>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</si>
  <si>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</si>
  <si>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</si>
  <si>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</si>
  <si>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</si>
  <si>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</si>
  <si>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</si>
  <si>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</si>
  <si>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</si>
  <si>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</si>
  <si>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</si>
  <si>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</si>
  <si>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</si>
  <si>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</si>
  <si>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</si>
  <si>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</si>
  <si>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</si>
  <si>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</si>
  <si>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</si>
  <si>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</si>
  <si>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</si>
  <si>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</si>
  <si>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</si>
  <si>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</si>
  <si>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</si>
  <si>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</si>
  <si>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</si>
  <si>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</si>
  <si>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</si>
  <si>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</si>
  <si>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</si>
  <si>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</si>
  <si>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</si>
  <si>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</si>
  <si>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</si>
  <si>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</si>
  <si>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</si>
  <si>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</si>
  <si>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</si>
  <si>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</si>
  <si>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</si>
  <si>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</si>
  <si>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</si>
  <si>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</si>
  <si>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</si>
  <si>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</si>
  <si>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</si>
  <si>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</si>
  <si>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</si>
  <si>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</si>
  <si>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</si>
  <si>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</si>
  <si>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</si>
  <si>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</si>
  <si>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</si>
  <si>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</si>
  <si>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</si>
  <si>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</si>
  <si>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</si>
  <si>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</si>
  <si>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</si>
  <si>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</si>
  <si>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</si>
  <si>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</si>
  <si>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</si>
  <si>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</si>
  <si>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</si>
  <si>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</si>
  <si>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</si>
  <si>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</si>
  <si>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</si>
  <si>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</si>
  <si>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</si>
  <si>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</si>
  <si>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</si>
  <si>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</si>
  <si>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</si>
  <si>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</si>
  <si>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</si>
  <si>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</si>
  <si>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</si>
  <si>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</si>
  <si>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</si>
  <si>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</si>
  <si>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</si>
  <si>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</si>
  <si>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</si>
  <si>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</si>
  <si>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</si>
  <si>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</si>
  <si>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</si>
  <si>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</si>
  <si>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</si>
  <si>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</si>
  <si>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</si>
  <si>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</si>
  <si>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</si>
  <si>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</si>
  <si>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</si>
  <si>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</si>
  <si>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</si>
  <si>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</si>
  <si>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</si>
  <si>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</si>
  <si>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</si>
  <si>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</si>
  <si>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</si>
  <si>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</si>
  <si>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</si>
  <si>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</si>
  <si>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</si>
  <si>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</si>
  <si>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</si>
  <si>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</si>
  <si>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</si>
  <si>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</si>
  <si>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</si>
  <si>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</si>
  <si>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</si>
  <si>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</si>
  <si>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</si>
  <si>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</si>
  <si>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</si>
  <si>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</si>
  <si>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</si>
  <si>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</si>
  <si>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</si>
  <si>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</si>
  <si>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</si>
  <si>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</si>
  <si>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</si>
  <si>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</si>
  <si>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</si>
  <si>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</si>
  <si>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</si>
  <si>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</si>
  <si>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</si>
  <si>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</si>
  <si>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</si>
  <si>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</si>
  <si>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</si>
  <si>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</si>
  <si>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</si>
  <si>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</si>
  <si>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</si>
  <si>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</si>
  <si>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</si>
  <si>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</si>
  <si>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</si>
  <si>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</si>
  <si>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</si>
  <si>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</si>
  <si>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</si>
  <si>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</si>
  <si>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</si>
  <si>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</si>
  <si>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</si>
  <si>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</si>
  <si>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</si>
  <si>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</si>
  <si>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</si>
  <si>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</si>
  <si>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</si>
  <si>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</si>
  <si>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</si>
  <si>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</si>
  <si>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</si>
  <si>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</si>
  <si>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</si>
  <si>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</si>
  <si>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</si>
  <si>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</si>
  <si>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</si>
  <si>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</si>
  <si>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</si>
  <si>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</si>
  <si>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</si>
  <si>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</si>
  <si>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</si>
  <si>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</si>
  <si>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</si>
  <si>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</si>
  <si>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</si>
  <si>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</si>
  <si>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</si>
  <si>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</si>
  <si>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</si>
  <si>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</si>
  <si>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</si>
  <si>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</si>
  <si>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</si>
  <si>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</si>
  <si>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</si>
  <si>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</si>
  <si>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</si>
  <si>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</si>
  <si>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</si>
  <si>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</si>
  <si>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</si>
  <si>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</si>
  <si>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</si>
  <si>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</si>
  <si>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</si>
  <si>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</si>
  <si>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</si>
  <si>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</si>
  <si>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</si>
  <si>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</si>
  <si>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</si>
  <si>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</si>
  <si>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</si>
  <si>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</si>
  <si>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</si>
  <si>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</si>
  <si>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</si>
  <si>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</si>
  <si>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</si>
  <si>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</si>
  <si>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</si>
  <si>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</si>
  <si>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</si>
  <si>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</si>
  <si>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</si>
  <si>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</si>
  <si>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</si>
  <si>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</si>
  <si>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</si>
  <si>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</si>
  <si>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</si>
  <si>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</si>
  <si>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</si>
  <si>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</si>
  <si>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</si>
  <si>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</si>
  <si>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</si>
  <si>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</si>
  <si>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</si>
  <si>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</si>
  <si>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</si>
  <si>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</si>
  <si>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</si>
  <si>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</si>
  <si>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</si>
  <si>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</si>
  <si>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</si>
  <si>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</si>
  <si>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</si>
  <si>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</si>
  <si>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</si>
  <si>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</si>
  <si>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</si>
  <si>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</si>
  <si>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</si>
  <si>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</si>
  <si>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</si>
  <si>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</si>
  <si>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</si>
  <si>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</si>
  <si>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</si>
  <si>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</si>
  <si>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</si>
  <si>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</si>
  <si>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</si>
  <si>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</si>
  <si>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</si>
  <si>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</si>
  <si>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</si>
  <si>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</si>
  <si>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</si>
  <si>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</si>
  <si>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</si>
  <si>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</si>
  <si>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</si>
  <si>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</si>
  <si>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</si>
  <si>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</si>
  <si>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</si>
  <si>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</si>
  <si>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</si>
  <si>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</si>
  <si>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</si>
  <si>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</si>
  <si>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</si>
  <si>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</si>
  <si>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</si>
  <si>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</si>
  <si>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</si>
  <si>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</si>
  <si>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</si>
  <si>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</si>
  <si>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</si>
  <si>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</si>
  <si>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</si>
  <si>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</si>
  <si>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</si>
  <si>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</si>
  <si>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</si>
  <si>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</si>
  <si>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</si>
  <si>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</si>
  <si>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</si>
  <si>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</si>
  <si>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</si>
  <si>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</si>
  <si>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</si>
  <si>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</si>
  <si>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</si>
  <si>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</si>
  <si>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</si>
  <si>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</si>
  <si>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</si>
  <si>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</si>
  <si>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</si>
  <si>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</si>
  <si>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</si>
  <si>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</si>
  <si>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</si>
  <si>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</si>
  <si>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</si>
  <si>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</si>
  <si>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</si>
  <si>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</si>
  <si>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</si>
  <si>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</si>
  <si>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</si>
  <si>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</si>
  <si>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</si>
  <si>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</si>
  <si>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</si>
  <si>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</si>
  <si>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</si>
  <si>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</si>
  <si>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</si>
  <si>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</si>
  <si>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</si>
  <si>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</si>
  <si>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</si>
  <si>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</si>
  <si>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</si>
  <si>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</si>
  <si>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</si>
  <si>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</si>
  <si>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</si>
  <si>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</si>
  <si>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</si>
  <si>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</si>
  <si>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</si>
  <si>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</si>
  <si>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</si>
  <si>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</si>
  <si>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</si>
  <si>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</si>
  <si>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</si>
  <si>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</si>
  <si>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</si>
  <si>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</si>
  <si>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</si>
  <si>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</si>
  <si>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</si>
  <si>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</si>
  <si>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</si>
  <si>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</si>
  <si>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</si>
  <si>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</si>
  <si>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</si>
  <si>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</si>
  <si>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</si>
  <si>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</si>
  <si>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</si>
  <si>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</si>
  <si>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</si>
  <si>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</si>
  <si>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</si>
  <si>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</si>
  <si>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</si>
  <si>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</si>
  <si>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</si>
  <si>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</si>
  <si>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</si>
  <si>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</si>
  <si>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</si>
  <si>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</si>
  <si>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</si>
  <si>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</si>
  <si>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</si>
  <si>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</si>
  <si>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</si>
  <si>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</si>
  <si>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</si>
  <si>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</si>
  <si>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</si>
  <si>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</si>
  <si>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</si>
  <si>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</si>
  <si>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</si>
  <si>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</si>
  <si>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</si>
  <si>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</si>
  <si>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</si>
  <si>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</si>
  <si>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</si>
  <si>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</si>
  <si>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</si>
  <si>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</si>
  <si>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</si>
  <si>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</si>
  <si>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</si>
  <si>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</si>
  <si>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</si>
  <si>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</si>
  <si>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</si>
  <si>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</si>
  <si>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</si>
  <si>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</si>
  <si>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</si>
  <si>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</si>
  <si>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</si>
  <si>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</si>
  <si>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</si>
  <si>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</si>
  <si>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</si>
  <si>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</si>
  <si>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</si>
  <si>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</si>
  <si>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</si>
  <si>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</si>
  <si>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</si>
  <si>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</si>
  <si>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</si>
  <si>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</si>
  <si>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</si>
  <si>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</si>
  <si>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</si>
  <si>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</si>
  <si>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</si>
  <si>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</si>
  <si>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</si>
  <si>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</si>
  <si>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</si>
  <si>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</si>
  <si>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</si>
  <si>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</si>
  <si>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</si>
  <si>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</si>
  <si>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</si>
  <si>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</si>
  <si>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</si>
  <si>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</si>
  <si>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</si>
  <si>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</si>
  <si>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</si>
  <si>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</si>
  <si>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</si>
  <si>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</si>
  <si>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</si>
  <si>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</si>
  <si>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</si>
  <si>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</si>
  <si>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</si>
  <si>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</si>
  <si>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</si>
  <si>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</si>
  <si>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</si>
  <si>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</si>
  <si>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</si>
  <si>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</si>
  <si>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</si>
  <si>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</si>
  <si>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</si>
  <si>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</si>
  <si>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</si>
  <si>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</si>
  <si>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</si>
  <si>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</si>
  <si>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</si>
  <si>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</si>
  <si>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</si>
  <si>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</si>
  <si>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</si>
  <si>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</si>
  <si>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</si>
  <si>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</si>
  <si>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</si>
  <si>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</si>
  <si>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</si>
  <si>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</si>
  <si>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</si>
  <si>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</si>
  <si>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</si>
  <si>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</si>
  <si>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</si>
  <si>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</si>
  <si>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</si>
  <si>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</si>
  <si>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</si>
  <si>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</si>
  <si>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</si>
  <si>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</si>
  <si>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</si>
  <si>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</si>
  <si>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</si>
  <si>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</si>
  <si>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</si>
  <si>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</si>
  <si>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</si>
  <si>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</si>
  <si>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</si>
  <si>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</si>
  <si>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</si>
  <si>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</si>
  <si>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</si>
  <si>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</si>
  <si>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</si>
  <si>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</si>
  <si>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</si>
  <si>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</si>
  <si>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</si>
  <si>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</si>
  <si>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</si>
  <si>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</si>
  <si>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</si>
  <si>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</si>
  <si>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</si>
  <si>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</si>
  <si>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</si>
  <si>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</si>
  <si>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</si>
  <si>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</si>
  <si>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</si>
  <si>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</si>
  <si>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</si>
  <si>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</si>
  <si>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</si>
  <si>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</si>
  <si>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</si>
  <si>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</si>
  <si>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</si>
  <si>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</si>
  <si>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</si>
  <si>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</si>
  <si>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</si>
  <si>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</si>
  <si>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</si>
  <si>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</si>
  <si>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</si>
  <si>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</si>
  <si>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</si>
  <si>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</si>
  <si>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</si>
  <si>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</si>
  <si>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</si>
  <si>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</si>
  <si>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</si>
  <si>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</si>
  <si>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</si>
  <si>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</si>
  <si>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</si>
  <si>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</si>
  <si>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</si>
  <si>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</si>
  <si>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</si>
  <si>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</si>
  <si>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</si>
  <si>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</si>
  <si>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</si>
  <si>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</si>
  <si>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</si>
  <si>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</si>
  <si>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</si>
  <si>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</si>
  <si>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</si>
  <si>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</si>
  <si>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</si>
  <si>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</si>
  <si>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</si>
  <si>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</si>
  <si>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</si>
  <si>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</si>
  <si>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</si>
  <si>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</si>
  <si>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</si>
  <si>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</si>
  <si>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</si>
  <si>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</si>
  <si>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</si>
  <si>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</si>
  <si>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</si>
  <si>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</si>
  <si>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</si>
  <si>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</si>
  <si>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</si>
  <si>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</si>
  <si>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</si>
  <si>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</si>
  <si>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</si>
  <si>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</si>
  <si>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</si>
  <si>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</si>
  <si>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</si>
  <si>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</si>
  <si>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</si>
  <si>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</si>
  <si>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</si>
  <si>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</si>
  <si>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</si>
  <si>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</si>
  <si>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</si>
  <si>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</si>
  <si>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</si>
  <si>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</si>
  <si>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</si>
  <si>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</si>
  <si>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</si>
  <si>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</si>
  <si>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</si>
  <si>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</si>
  <si>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</si>
  <si>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</si>
  <si>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</si>
  <si>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</si>
  <si>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</si>
  <si>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</si>
  <si>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</si>
  <si>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</si>
  <si>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</si>
  <si>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</si>
  <si>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</si>
  <si>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</si>
  <si>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</si>
  <si>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</si>
  <si>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</si>
  <si>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</si>
  <si>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</si>
  <si>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</si>
  <si>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</si>
  <si>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</si>
  <si>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</si>
  <si>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</si>
  <si>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</si>
  <si>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</si>
  <si>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</si>
  <si>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</si>
  <si>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</si>
  <si>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</si>
  <si>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</si>
  <si>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</si>
  <si>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</si>
  <si>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</si>
  <si>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</si>
  <si>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</si>
  <si>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</si>
  <si>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</si>
  <si>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</si>
  <si>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</si>
  <si>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</si>
  <si>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</si>
  <si>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</si>
  <si>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</si>
  <si>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</si>
  <si>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</si>
  <si>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</si>
  <si>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</si>
  <si>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</si>
  <si>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</si>
  <si>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</si>
  <si>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</si>
  <si>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</si>
  <si>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</si>
  <si>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</si>
  <si>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</si>
  <si>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</si>
  <si>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</si>
  <si>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</si>
  <si>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</si>
  <si>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</si>
  <si>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</si>
  <si>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</si>
  <si>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</si>
  <si>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</si>
  <si>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</si>
  <si>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</si>
  <si>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</si>
  <si>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</si>
  <si>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</si>
  <si>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</si>
  <si>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</si>
  <si>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</si>
  <si>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</si>
  <si>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</si>
  <si>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</si>
  <si>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</si>
  <si>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</si>
  <si>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</si>
  <si>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</si>
  <si>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</si>
  <si>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</si>
  <si>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</si>
  <si>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</si>
  <si>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</si>
  <si>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</si>
  <si>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</si>
  <si>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</si>
  <si>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</si>
  <si>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</si>
  <si>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</si>
  <si>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</si>
  <si>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</si>
  <si>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</si>
  <si>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</si>
  <si>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</si>
  <si>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</si>
  <si>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</si>
  <si>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</si>
  <si>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</si>
  <si>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</si>
  <si>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</si>
  <si>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</si>
  <si>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</si>
  <si>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</si>
  <si>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</si>
  <si>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</si>
  <si>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</si>
  <si>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</si>
  <si>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</si>
  <si>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</si>
  <si>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</si>
  <si>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</si>
  <si>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</si>
  <si>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</si>
  <si>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</si>
  <si>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</si>
  <si>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</si>
  <si>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</si>
  <si>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</si>
  <si>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</si>
  <si>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</si>
  <si>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</si>
  <si>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</si>
  <si>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</si>
  <si>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</si>
  <si>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</si>
  <si>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</si>
  <si>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</si>
  <si>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</si>
  <si>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</si>
  <si>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</si>
  <si>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</si>
  <si>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</si>
  <si>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</si>
  <si>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</si>
  <si>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</si>
  <si>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</si>
  <si>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</si>
  <si>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</si>
  <si>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</si>
  <si>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</si>
  <si>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</si>
  <si>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</si>
  <si>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</si>
  <si>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</si>
  <si>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</si>
  <si>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</si>
  <si>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</si>
  <si>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</si>
  <si>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</si>
  <si>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</si>
  <si>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</si>
  <si>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</si>
  <si>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</si>
  <si>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</si>
  <si>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</si>
  <si>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</si>
  <si>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</si>
  <si>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</si>
  <si>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</si>
  <si>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</si>
  <si>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</si>
  <si>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</si>
  <si>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</si>
  <si>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</si>
  <si>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</si>
  <si>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</si>
  <si>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</si>
  <si>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</si>
  <si>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</si>
  <si>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</si>
  <si>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</si>
  <si>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</si>
  <si>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</si>
  <si>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</si>
  <si>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</si>
  <si>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</si>
  <si>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</si>
  <si>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</si>
  <si>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</si>
  <si>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</si>
  <si>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</si>
  <si>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</si>
  <si>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</si>
  <si>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</si>
  <si>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</si>
  <si>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</si>
  <si>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</si>
  <si>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</si>
  <si>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</si>
  <si>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</si>
  <si>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</si>
  <si>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</si>
  <si>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</si>
  <si>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</si>
  <si>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</si>
  <si>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</si>
  <si>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</si>
  <si>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</si>
  <si>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</si>
  <si>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</si>
  <si>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</si>
  <si>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</si>
  <si>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</si>
  <si>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</si>
  <si>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</si>
  <si>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</si>
  <si>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</si>
  <si>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</si>
  <si>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</si>
  <si>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</si>
  <si>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</si>
  <si>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</si>
  <si>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</si>
  <si>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</si>
  <si>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</si>
  <si>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</si>
  <si>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</si>
  <si>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</si>
  <si>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</si>
  <si>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</si>
  <si>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</si>
  <si>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</si>
  <si>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</si>
  <si>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</si>
  <si>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</si>
  <si>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</si>
  <si>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</si>
  <si>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</si>
  <si>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</si>
  <si>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</si>
  <si>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</si>
  <si>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</si>
  <si>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</si>
  <si>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</si>
  <si>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</si>
  <si>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</si>
  <si>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</si>
  <si>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</si>
  <si>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</si>
  <si>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</si>
  <si>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</si>
  <si>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</si>
  <si>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</si>
  <si>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</si>
  <si>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</si>
  <si>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</si>
  <si>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</si>
  <si>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</si>
  <si>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</si>
  <si>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</si>
  <si>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</si>
  <si>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</si>
  <si>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</si>
  <si>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</si>
  <si>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</si>
  <si>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</si>
  <si>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</si>
  <si>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</si>
  <si>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</si>
  <si>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</si>
  <si>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</si>
  <si>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</si>
  <si>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</si>
  <si>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</si>
  <si>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</si>
  <si>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</si>
  <si>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</si>
  <si>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</si>
  <si>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</si>
  <si>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</si>
  <si>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</si>
  <si>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</si>
  <si>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</si>
  <si>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</si>
  <si>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</si>
  <si>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</si>
  <si>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</si>
  <si>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</si>
  <si>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</si>
  <si>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</si>
  <si>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</si>
  <si>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</si>
  <si>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</si>
  <si>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</si>
  <si>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</si>
  <si>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</si>
  <si>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</si>
  <si>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</si>
  <si>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</si>
  <si>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</si>
  <si>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</si>
  <si>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</si>
  <si>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</si>
  <si>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</si>
  <si>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</si>
  <si>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</si>
  <si>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</si>
  <si>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</si>
  <si>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</si>
  <si>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</si>
  <si>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</si>
  <si>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</si>
  <si>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</si>
  <si>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</si>
  <si>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</si>
  <si>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</si>
  <si>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</si>
  <si>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</si>
  <si>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</si>
  <si>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</si>
  <si>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</si>
  <si>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</si>
  <si>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</si>
  <si>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</si>
  <si>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</si>
  <si>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</si>
  <si>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</si>
  <si>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</si>
  <si>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</si>
  <si>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</si>
  <si>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</si>
  <si>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</si>
  <si>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</si>
  <si>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</si>
  <si>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</si>
  <si>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</si>
  <si>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</si>
  <si>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</si>
  <si>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</si>
  <si>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</si>
  <si>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</si>
  <si>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</si>
  <si>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</si>
  <si>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</si>
  <si>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</si>
  <si>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</si>
  <si>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</si>
  <si>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</si>
  <si>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</si>
  <si>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</si>
  <si>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</si>
  <si>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</si>
  <si>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</si>
  <si>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</si>
  <si>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</si>
  <si>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</si>
  <si>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</si>
  <si>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</si>
  <si>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</si>
  <si>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</si>
  <si>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</si>
  <si>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</si>
  <si>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</si>
  <si>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</si>
  <si>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</si>
  <si>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</si>
  <si>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</si>
  <si>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</si>
  <si>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</si>
  <si>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</si>
  <si>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</si>
  <si>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</si>
  <si>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</si>
  <si>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</si>
  <si>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</si>
  <si>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</si>
  <si>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</si>
  <si>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</si>
  <si>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</si>
  <si>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</si>
  <si>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</si>
  <si>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</si>
  <si>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</si>
  <si>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</si>
  <si>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</si>
  <si>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</si>
  <si>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</si>
  <si>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</si>
  <si>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</si>
  <si>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</si>
  <si>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</si>
  <si>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</si>
  <si>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</si>
  <si>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</si>
  <si>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</si>
  <si>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</si>
  <si>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</si>
  <si>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</si>
  <si>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</si>
  <si>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</si>
  <si>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</si>
  <si>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</si>
  <si>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</si>
  <si>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</si>
  <si>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</si>
  <si>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</si>
  <si>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</si>
  <si>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</si>
  <si>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</si>
  <si>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</si>
  <si>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</si>
  <si>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</si>
  <si>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</si>
  <si>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</si>
  <si>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</si>
  <si>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</si>
  <si>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</si>
  <si>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</si>
  <si>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</si>
  <si>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</si>
  <si>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</si>
  <si>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</si>
  <si>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</si>
  <si>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</si>
  <si>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</si>
  <si>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</si>
  <si>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</si>
  <si>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</si>
  <si>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</si>
  <si>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</si>
  <si>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</si>
  <si>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</si>
  <si>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</si>
  <si>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</si>
  <si>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</si>
  <si>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</si>
  <si>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</si>
  <si>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</si>
  <si>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</si>
  <si>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</si>
  <si>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</si>
  <si>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</si>
  <si>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</si>
  <si>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</si>
  <si>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</si>
  <si>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</si>
  <si>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</si>
  <si>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</si>
  <si>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</si>
  <si>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</si>
  <si>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</si>
  <si>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</si>
  <si>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</si>
  <si>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</si>
  <si>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</si>
  <si>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</si>
  <si>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</si>
  <si>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</si>
  <si>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</si>
  <si>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</si>
  <si>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</si>
  <si>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</si>
  <si>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</si>
  <si>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</si>
  <si>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</si>
  <si>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</si>
  <si>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</si>
  <si>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</si>
  <si>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</si>
  <si>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</si>
  <si>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</si>
  <si>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</si>
  <si>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</si>
  <si>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</si>
  <si>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</si>
  <si>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</si>
  <si>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</si>
  <si>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</si>
  <si>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</si>
  <si>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</si>
  <si>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</si>
  <si>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</si>
  <si>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</si>
  <si>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</si>
  <si>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</si>
  <si>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</si>
  <si>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</si>
  <si>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</si>
  <si>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</si>
  <si>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</si>
  <si>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</si>
  <si>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</si>
  <si>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</si>
  <si>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</si>
  <si>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</si>
  <si>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</si>
  <si>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</si>
  <si>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</si>
  <si>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</si>
  <si>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</si>
  <si>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</si>
  <si>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</si>
  <si>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</si>
  <si>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</si>
  <si>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</si>
  <si>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</si>
  <si>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</si>
  <si>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</si>
  <si>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</si>
  <si>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</si>
  <si>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</si>
  <si>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</si>
  <si>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</si>
  <si>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</si>
  <si>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</si>
  <si>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</si>
  <si>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</si>
  <si>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</si>
  <si>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</si>
  <si>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</si>
  <si>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</si>
  <si>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</si>
  <si>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</si>
  <si>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</si>
  <si>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</si>
  <si>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</si>
  <si>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</si>
  <si>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</si>
  <si>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</si>
  <si>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</si>
  <si>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</si>
  <si>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</si>
  <si>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</si>
  <si>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</si>
  <si>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</si>
  <si>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</si>
  <si>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</si>
  <si>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</si>
  <si>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</si>
  <si>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</si>
  <si>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</si>
  <si>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</si>
  <si>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</si>
  <si>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</si>
  <si>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</si>
  <si>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</si>
  <si>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</si>
  <si>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</si>
  <si>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</si>
  <si>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</si>
  <si>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</si>
  <si>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</si>
  <si>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</si>
  <si>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</si>
  <si>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</si>
  <si>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</si>
  <si>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</si>
  <si>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</si>
  <si>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</si>
  <si>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</si>
  <si>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</si>
  <si>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</si>
  <si>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</si>
  <si>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</si>
  <si>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</si>
  <si>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</si>
  <si>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</si>
  <si>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</si>
  <si>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</si>
  <si>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</si>
  <si>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</si>
  <si>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</si>
  <si>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</si>
  <si>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</si>
  <si>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</si>
  <si>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</si>
  <si>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</si>
  <si>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</si>
  <si>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</si>
  <si>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</si>
  <si>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</si>
  <si>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</si>
  <si>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</si>
  <si>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</si>
  <si>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</si>
  <si>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</si>
  <si>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</si>
  <si>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</si>
  <si>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</si>
  <si>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</si>
  <si>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</si>
  <si>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</si>
  <si>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</si>
  <si>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</si>
  <si>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</si>
  <si>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</si>
  <si>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</si>
  <si>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</si>
  <si>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</si>
  <si>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</si>
  <si>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</si>
  <si>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</si>
  <si>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</si>
  <si>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</si>
  <si>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</si>
  <si>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</si>
  <si>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</si>
  <si>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</si>
  <si>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</si>
  <si>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</si>
  <si>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</si>
  <si>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</si>
  <si>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</si>
  <si>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</si>
  <si>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</si>
  <si>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</si>
  <si>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</si>
  <si>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</si>
  <si>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</si>
  <si>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</si>
  <si>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</si>
  <si>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</si>
  <si>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</si>
  <si>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</si>
  <si>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</si>
  <si>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</si>
  <si>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</si>
  <si>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</si>
  <si>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</si>
  <si>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</si>
  <si>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</si>
  <si>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</si>
  <si>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</si>
  <si>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</si>
  <si>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</si>
  <si>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</si>
  <si>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</si>
  <si>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</si>
  <si>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</si>
  <si>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</si>
  <si>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</si>
  <si>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</si>
  <si>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</si>
  <si>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</si>
  <si>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</si>
  <si>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</si>
  <si>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</si>
  <si>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</si>
  <si>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</si>
  <si>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</si>
  <si>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</si>
  <si>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</si>
  <si>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</si>
  <si>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</si>
  <si>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</si>
  <si>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</si>
  <si>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</si>
  <si>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</si>
  <si>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</si>
  <si>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</si>
  <si>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</si>
  <si>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</si>
  <si>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</si>
  <si>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</si>
  <si>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</si>
  <si>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</si>
  <si>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</si>
  <si>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</si>
  <si>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</si>
  <si>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</si>
  <si>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</si>
  <si>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</si>
  <si>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</si>
  <si>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</si>
  <si>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</si>
  <si>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</si>
  <si>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</si>
  <si>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</si>
  <si>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</si>
  <si>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</si>
  <si>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</si>
  <si>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</si>
  <si>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</si>
  <si>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</si>
  <si>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</si>
  <si>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</si>
  <si>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</si>
  <si>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</si>
  <si>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</si>
  <si>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</si>
  <si>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</si>
  <si>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</si>
  <si>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</si>
  <si>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</si>
  <si>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</si>
  <si>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</si>
  <si>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</si>
  <si>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</si>
  <si>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</si>
  <si>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</si>
  <si>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</si>
  <si>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</si>
  <si>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</si>
  <si>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</si>
  <si>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</si>
  <si>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</si>
  <si>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</si>
  <si>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</si>
  <si>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</si>
  <si>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</si>
  <si>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</si>
  <si>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</si>
  <si>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</si>
  <si>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</si>
  <si>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</si>
  <si>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</si>
  <si>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</si>
  <si>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</si>
  <si>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</si>
  <si>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</si>
  <si>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</si>
  <si>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</si>
  <si>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</si>
  <si>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</si>
  <si>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</si>
  <si>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</si>
  <si>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</si>
  <si>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</si>
  <si>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</si>
  <si>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</si>
  <si>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</si>
  <si>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</si>
  <si>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</si>
  <si>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</si>
  <si>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</si>
  <si>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</si>
  <si>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</si>
  <si>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</si>
  <si>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</si>
  <si>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</si>
  <si>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</si>
  <si>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</si>
  <si>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</si>
  <si>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</si>
  <si>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</si>
  <si>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</si>
  <si>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</si>
  <si>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</si>
  <si>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</si>
  <si>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</si>
  <si>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</si>
  <si>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</si>
  <si>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</si>
  <si>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</si>
  <si>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</si>
  <si>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</si>
  <si>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</si>
  <si>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</si>
  <si>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</si>
  <si>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</si>
  <si>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</si>
  <si>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</si>
  <si>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</si>
  <si>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</si>
  <si>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</si>
  <si>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</si>
  <si>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</si>
  <si>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</si>
  <si>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</si>
  <si>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</si>
  <si>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</si>
  <si>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</si>
  <si>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</si>
  <si>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</si>
  <si>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</si>
  <si>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</si>
  <si>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</si>
  <si>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</si>
  <si>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</si>
  <si>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</si>
  <si>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</si>
  <si>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</si>
  <si>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</si>
  <si>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</si>
  <si>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</si>
  <si>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</si>
  <si>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</si>
  <si>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</si>
  <si>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</si>
  <si>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</si>
  <si>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</si>
  <si>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</si>
  <si>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</si>
  <si>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</si>
  <si>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</si>
  <si>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</si>
  <si>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</si>
  <si>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</si>
  <si>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</si>
  <si>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</si>
  <si>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</si>
  <si>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</si>
  <si>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</si>
  <si>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</si>
  <si>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</si>
  <si>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</si>
  <si>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</si>
  <si>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</si>
  <si>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</si>
  <si>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</si>
  <si>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</si>
  <si>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</si>
  <si>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</si>
  <si>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</si>
  <si>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</si>
  <si>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</si>
  <si>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</si>
  <si>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</si>
  <si>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</si>
  <si>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</si>
  <si>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</si>
  <si>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</si>
  <si>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</si>
  <si>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</si>
  <si>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</si>
  <si>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</si>
  <si>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</si>
  <si>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</si>
  <si>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</si>
  <si>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</si>
  <si>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</si>
  <si>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</si>
  <si>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</si>
  <si>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</si>
  <si>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</si>
  <si>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</si>
  <si>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</si>
  <si>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</si>
  <si>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</si>
  <si>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</si>
  <si>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</si>
  <si>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</si>
  <si>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</si>
  <si>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</si>
  <si>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</si>
  <si>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</si>
  <si>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</si>
  <si>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</si>
  <si>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</si>
  <si>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</si>
  <si>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</si>
  <si>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</si>
  <si>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</si>
  <si>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</si>
  <si>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</si>
  <si>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</si>
  <si>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</si>
  <si>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</si>
  <si>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</si>
  <si>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</si>
  <si>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</si>
  <si>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</si>
  <si>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</si>
  <si>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</si>
  <si>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</si>
  <si>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</si>
  <si>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</si>
  <si>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</si>
  <si>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</si>
  <si>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</si>
  <si>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</si>
  <si>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</si>
  <si>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</si>
  <si>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</si>
  <si>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</si>
  <si>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</si>
  <si>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</si>
  <si>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</si>
  <si>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</si>
  <si>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</si>
  <si>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</si>
  <si>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</si>
  <si>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</si>
  <si>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</si>
  <si>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</si>
  <si>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</si>
  <si>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</si>
  <si>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</si>
  <si>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</si>
  <si>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</si>
  <si>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</si>
  <si>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</si>
  <si>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</si>
  <si>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</si>
  <si>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</si>
  <si>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</si>
  <si>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</si>
  <si>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</si>
  <si>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</si>
  <si>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</si>
  <si>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</si>
  <si>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</si>
  <si>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</si>
  <si>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</si>
  <si>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</si>
  <si>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</si>
  <si>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</si>
  <si>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</si>
  <si>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</si>
  <si>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</si>
  <si>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</si>
  <si>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</si>
  <si>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</si>
  <si>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</si>
  <si>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</si>
  <si>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</si>
  <si>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</si>
  <si>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</si>
  <si>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</si>
  <si>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</si>
  <si>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</si>
  <si>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</si>
  <si>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</si>
  <si>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</si>
  <si>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</si>
  <si>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</si>
  <si>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</si>
  <si>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</si>
  <si>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</si>
  <si>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</si>
  <si>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</si>
  <si>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</si>
  <si>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</si>
  <si>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</si>
  <si>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</si>
  <si>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</si>
  <si>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</si>
  <si>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</si>
  <si>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</si>
  <si>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</si>
  <si>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</si>
  <si>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</si>
  <si>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</si>
  <si>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</si>
  <si>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</si>
  <si>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</si>
  <si>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</si>
  <si>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</si>
  <si>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</si>
  <si>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</si>
  <si>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</si>
  <si>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</si>
  <si>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</si>
  <si>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</si>
  <si>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</si>
  <si>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</si>
  <si>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</si>
  <si>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</si>
  <si>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</si>
  <si>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</si>
  <si>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</si>
  <si>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</si>
  <si>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</si>
  <si>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</si>
  <si>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</si>
  <si>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</si>
  <si>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</si>
  <si>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</si>
  <si>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</si>
  <si>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</si>
  <si>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</si>
  <si>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</si>
  <si>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</si>
  <si>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</si>
  <si>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</si>
  <si>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</si>
  <si>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</si>
  <si>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</si>
  <si>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</si>
  <si>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</si>
  <si>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</si>
  <si>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</si>
  <si>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</si>
  <si>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</si>
  <si>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</si>
  <si>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</si>
  <si>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</si>
  <si>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</si>
  <si>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</si>
  <si>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</si>
  <si>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</si>
  <si>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</si>
  <si>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</si>
  <si>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</si>
  <si>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</si>
  <si>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</si>
  <si>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</si>
  <si>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</si>
  <si>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</si>
  <si>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</si>
  <si>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</si>
  <si>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</si>
  <si>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</si>
  <si>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</si>
  <si>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</si>
  <si>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</si>
  <si>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</si>
  <si>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</si>
  <si>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</si>
  <si>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</si>
  <si>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</si>
  <si>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</si>
  <si>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</si>
  <si>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</si>
  <si>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</si>
  <si>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</si>
  <si>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</si>
  <si>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</si>
  <si>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</si>
  <si>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</si>
  <si>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</si>
  <si>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</si>
  <si>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</si>
  <si>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</si>
  <si>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</si>
  <si>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</si>
  <si>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</si>
  <si>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</si>
  <si>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</si>
  <si>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</si>
  <si>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</si>
  <si>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</si>
  <si>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</si>
  <si>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</si>
  <si>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</si>
  <si>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</si>
  <si>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</si>
  <si>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</si>
  <si>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</si>
  <si>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</si>
  <si>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</si>
  <si>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</si>
  <si>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</si>
  <si>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</si>
  <si>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</si>
  <si>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</si>
  <si>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</si>
  <si>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</si>
  <si>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</si>
  <si>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</si>
  <si>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</si>
  <si>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</si>
  <si>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</si>
  <si>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</si>
  <si>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</si>
  <si>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</si>
  <si>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</si>
  <si>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</si>
  <si>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</si>
  <si>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</si>
  <si>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</si>
  <si>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</si>
  <si>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</si>
  <si>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</si>
  <si>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</si>
  <si>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</si>
  <si>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</si>
  <si>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</si>
  <si>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</si>
  <si>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</si>
  <si>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</si>
  <si>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</si>
  <si>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</si>
  <si>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</si>
  <si>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</si>
  <si>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</si>
  <si>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</si>
  <si>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</si>
  <si>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</si>
  <si>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</si>
  <si>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</si>
  <si>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</si>
  <si>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</si>
  <si>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</si>
  <si>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</si>
  <si>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</si>
  <si>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</si>
  <si>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</si>
  <si>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</si>
  <si>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</si>
  <si>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</si>
  <si>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</si>
  <si>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</si>
  <si>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</si>
  <si>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</si>
  <si>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</si>
  <si>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</si>
  <si>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</si>
  <si>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</si>
  <si>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</si>
  <si>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</si>
  <si>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</si>
  <si>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</si>
  <si>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</si>
  <si>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</si>
  <si>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</si>
  <si>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</si>
  <si>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</si>
  <si>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</si>
  <si>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</si>
  <si>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</si>
  <si>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</si>
  <si>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</si>
  <si>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</si>
  <si>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</si>
  <si>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</si>
  <si>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</si>
  <si>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</si>
  <si>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</si>
  <si>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</si>
  <si>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</si>
  <si>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</si>
  <si>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</si>
  <si>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</si>
  <si>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</si>
  <si>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</si>
  <si>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</si>
  <si>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</si>
  <si>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</si>
  <si>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</si>
  <si>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</si>
  <si>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</si>
  <si>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</si>
  <si>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</si>
  <si>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</si>
  <si>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</si>
  <si>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</si>
  <si>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</si>
  <si>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</si>
  <si>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</si>
  <si>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</si>
  <si>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</si>
  <si>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</si>
  <si>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</si>
  <si>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</si>
  <si>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</si>
  <si>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</si>
  <si>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</si>
  <si>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</si>
  <si>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</si>
  <si>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</si>
  <si>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</si>
  <si>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</si>
  <si>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</si>
  <si>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</si>
  <si>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</si>
  <si>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</si>
  <si>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</si>
  <si>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</si>
  <si>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</si>
  <si>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</si>
  <si>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</si>
  <si>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</si>
  <si>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</si>
  <si>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</si>
  <si>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</si>
  <si>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</si>
  <si>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</si>
  <si>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</si>
  <si>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</si>
  <si>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</si>
  <si>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</si>
  <si>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</si>
  <si>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</si>
  <si>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</si>
  <si>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</si>
  <si>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</si>
  <si>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</si>
  <si>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</si>
  <si>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</si>
  <si>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</si>
  <si>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</si>
  <si>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</si>
  <si>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</si>
  <si>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</si>
  <si>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</si>
  <si>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</si>
  <si>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</si>
  <si>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</si>
  <si>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</si>
  <si>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</si>
  <si>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</si>
  <si>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</si>
  <si>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</si>
  <si>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</si>
  <si>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</si>
  <si>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</si>
  <si>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</si>
  <si>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</si>
  <si>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</si>
  <si>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</si>
  <si>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</si>
  <si>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</si>
  <si>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</si>
  <si>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</si>
  <si>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</si>
  <si>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</si>
  <si>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</si>
  <si>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</si>
  <si>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</si>
  <si>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</si>
  <si>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</si>
  <si>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</si>
  <si>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</si>
  <si>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</si>
  <si>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</si>
  <si>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</si>
  <si>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</si>
  <si>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</si>
  <si>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</si>
  <si>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</si>
  <si>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</si>
  <si>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</si>
  <si>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</si>
  <si>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</si>
  <si>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</si>
  <si>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</si>
  <si>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</si>
  <si>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</si>
  <si>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</si>
  <si>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</si>
  <si>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</si>
  <si>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</si>
  <si>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</si>
  <si>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</si>
  <si>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</si>
  <si>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</si>
  <si>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</si>
  <si>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</si>
  <si>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</si>
  <si>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</si>
  <si>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</si>
  <si>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</si>
  <si>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</si>
  <si>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</si>
  <si>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</si>
  <si>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</si>
  <si>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</si>
  <si>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</si>
  <si>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</si>
  <si>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</si>
  <si>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</si>
  <si>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</si>
  <si>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</si>
  <si>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</si>
  <si>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</si>
  <si>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</si>
  <si>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</si>
  <si>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</si>
  <si>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</si>
  <si>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</si>
  <si>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</si>
  <si>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</si>
  <si>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</si>
  <si>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</si>
  <si>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</si>
  <si>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</si>
  <si>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</si>
  <si>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</si>
  <si>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</si>
  <si>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</si>
  <si>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</si>
  <si>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</si>
  <si>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</si>
  <si>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</si>
  <si>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</si>
  <si>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</si>
  <si>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</si>
  <si>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</si>
  <si>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</si>
  <si>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</si>
  <si>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</si>
  <si>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</si>
  <si>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</si>
  <si>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</si>
  <si>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</si>
  <si>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</si>
  <si>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</si>
  <si>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</si>
  <si>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</si>
  <si>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</si>
  <si>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</si>
  <si>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</si>
  <si>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</si>
  <si>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</si>
  <si>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</si>
  <si>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</si>
  <si>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</si>
  <si>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</si>
  <si>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</si>
  <si>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</si>
  <si>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</si>
  <si>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</si>
  <si>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</si>
  <si>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</si>
  <si>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</si>
  <si>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</si>
  <si>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</si>
  <si>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</si>
  <si>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</si>
  <si>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</si>
  <si>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</si>
  <si>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</si>
  <si>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</si>
  <si>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</si>
  <si>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</si>
  <si>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</si>
  <si>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</si>
  <si>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</si>
  <si>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</si>
  <si>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</si>
  <si>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</si>
  <si>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</si>
  <si>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</si>
  <si>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</si>
  <si>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</si>
  <si>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</si>
  <si>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</si>
  <si>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</si>
  <si>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</si>
  <si>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</si>
  <si>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</si>
  <si>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</si>
  <si>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</si>
  <si>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</si>
  <si>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</si>
  <si>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</si>
  <si>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</si>
  <si>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</si>
  <si>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</si>
  <si>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</si>
  <si>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</si>
  <si>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</si>
  <si>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</si>
  <si>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</si>
  <si>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</si>
  <si>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</si>
  <si>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</si>
  <si>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</si>
  <si>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</si>
  <si>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</si>
  <si>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</si>
  <si>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</si>
  <si>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</si>
  <si>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</si>
  <si>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</si>
  <si>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</si>
  <si>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</si>
  <si>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</si>
  <si>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</si>
  <si>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</si>
  <si>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</si>
  <si>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</si>
  <si>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</si>
  <si>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</si>
  <si>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</si>
  <si>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</si>
  <si>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</si>
  <si>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</si>
  <si>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</si>
  <si>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</si>
  <si>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</si>
  <si>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</si>
  <si>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</si>
  <si>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</si>
  <si>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</si>
  <si>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</si>
  <si>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</si>
  <si>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</si>
  <si>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</si>
  <si>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</si>
  <si>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</si>
  <si>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</si>
  <si>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</si>
  <si>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</si>
  <si>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</si>
  <si>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</si>
  <si>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</si>
  <si>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</si>
  <si>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</si>
  <si>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</si>
  <si>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</si>
  <si>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</si>
  <si>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</si>
  <si>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</si>
  <si>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</si>
  <si>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</si>
  <si>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</si>
  <si>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</si>
  <si>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</si>
  <si>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</si>
  <si>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</si>
  <si>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</si>
  <si>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</si>
  <si>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</si>
  <si>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</si>
  <si>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</si>
  <si>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</si>
  <si>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</si>
  <si>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</si>
  <si>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</si>
  <si>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</si>
  <si>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</si>
  <si>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</si>
  <si>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</si>
  <si>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</si>
  <si>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</si>
  <si>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</si>
  <si>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</si>
  <si>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</si>
  <si>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</si>
  <si>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</si>
  <si>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</si>
  <si>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</si>
  <si>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</si>
  <si>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</si>
  <si>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</si>
  <si>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</si>
  <si>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</si>
  <si>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</si>
  <si>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</si>
  <si>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</si>
  <si>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</si>
  <si>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</si>
  <si>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</si>
  <si>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</si>
  <si>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</si>
  <si>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</si>
  <si>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</si>
  <si>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</si>
  <si>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</si>
  <si>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</si>
  <si>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</si>
  <si>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</si>
  <si>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</si>
  <si>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</si>
  <si>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</si>
  <si>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</si>
  <si>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</si>
  <si>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</si>
  <si>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</si>
  <si>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</si>
  <si>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</si>
  <si>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</si>
  <si>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</si>
  <si>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</si>
  <si>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</si>
  <si>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</si>
  <si>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</si>
  <si>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</si>
  <si>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</si>
  <si>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</si>
  <si>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</si>
  <si>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</si>
  <si>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</si>
  <si>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</si>
  <si>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</si>
  <si>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</si>
  <si>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</si>
  <si>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</si>
  <si>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</si>
  <si>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</si>
  <si>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</si>
  <si>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</si>
  <si>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</si>
  <si>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</si>
  <si>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</si>
  <si>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</si>
  <si>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</si>
  <si>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</si>
  <si>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</si>
  <si>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</si>
  <si>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</si>
  <si>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</si>
  <si>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</si>
  <si>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</si>
  <si>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</si>
  <si>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</si>
  <si>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</si>
  <si>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</si>
  <si>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</si>
  <si>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</si>
  <si>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</si>
  <si>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</si>
  <si>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</si>
  <si>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</si>
  <si>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</si>
  <si>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</si>
  <si>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</si>
  <si>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</si>
  <si>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</si>
  <si>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</si>
  <si>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</si>
  <si>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</si>
  <si>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</si>
  <si>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</si>
  <si>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</si>
  <si>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</si>
  <si>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</si>
  <si>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</si>
  <si>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</si>
  <si>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</si>
  <si>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</si>
  <si>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</si>
  <si>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</si>
  <si>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</si>
  <si>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</si>
  <si>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</si>
  <si>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</si>
  <si>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</si>
  <si>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</si>
  <si>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</si>
  <si>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</si>
  <si>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</si>
  <si>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</si>
  <si>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</si>
  <si>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</si>
  <si>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</si>
  <si>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</si>
  <si>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</si>
  <si>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</si>
  <si>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</si>
  <si>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</si>
  <si>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</si>
  <si>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</si>
  <si>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</si>
  <si>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</si>
  <si>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</si>
  <si>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</si>
  <si>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</si>
  <si>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</si>
  <si>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</si>
  <si>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</si>
  <si>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</si>
  <si>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</si>
  <si>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</si>
  <si>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</si>
  <si>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</si>
  <si>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</si>
  <si>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</si>
  <si>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</si>
  <si>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</si>
  <si>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</si>
  <si>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</si>
  <si>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</si>
  <si>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</si>
  <si>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</si>
  <si>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</si>
  <si>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</si>
  <si>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</si>
  <si>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</si>
  <si>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</si>
  <si>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</si>
  <si>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</si>
  <si>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</si>
  <si>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</si>
  <si>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</si>
  <si>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</si>
  <si>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</si>
  <si>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</si>
  <si>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</si>
  <si>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</si>
  <si>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</si>
  <si>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</si>
  <si>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</si>
  <si>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</si>
  <si>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</si>
  <si>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</si>
  <si>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</si>
  <si>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</si>
  <si>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</si>
  <si>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</si>
  <si>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</si>
  <si>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</si>
  <si>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</si>
  <si>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</si>
  <si>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</si>
  <si>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</si>
  <si>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</si>
  <si>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</si>
  <si>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</si>
  <si>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</si>
  <si>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</si>
  <si>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</si>
  <si>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</si>
  <si>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</si>
  <si>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</si>
  <si>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</si>
  <si>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</si>
  <si>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</si>
  <si>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</si>
  <si>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</si>
  <si>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</si>
  <si>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</si>
  <si>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</si>
  <si>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</si>
  <si>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</si>
  <si>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</si>
  <si>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</si>
  <si>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</si>
  <si>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</si>
  <si>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</si>
  <si>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</si>
  <si>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</si>
  <si>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</si>
  <si>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</si>
  <si>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</si>
  <si>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</si>
  <si>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</si>
  <si>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</si>
  <si>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</si>
  <si>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</si>
  <si>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</si>
  <si>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</si>
  <si>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</si>
  <si>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</si>
  <si>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</si>
  <si>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</si>
  <si>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</si>
  <si>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</si>
  <si>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</si>
  <si>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</si>
  <si>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</si>
  <si>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</si>
  <si>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</si>
  <si>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</si>
  <si>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</si>
  <si>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</si>
  <si>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</si>
  <si>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</si>
  <si>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</si>
  <si>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</si>
  <si>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</si>
  <si>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</si>
  <si>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</si>
  <si>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</si>
  <si>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</si>
  <si>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</si>
  <si>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</si>
  <si>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</si>
  <si>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</si>
  <si>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</si>
  <si>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</si>
  <si>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</si>
  <si>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</si>
  <si>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</si>
  <si>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</si>
  <si>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</si>
  <si>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</si>
  <si>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</si>
  <si>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</si>
  <si>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</si>
  <si>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</si>
  <si>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</si>
  <si>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</si>
  <si>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</si>
  <si>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</si>
  <si>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</si>
  <si>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</si>
  <si>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</si>
  <si>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</si>
  <si>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</si>
  <si>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</si>
  <si>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</si>
  <si>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</si>
  <si>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</si>
  <si>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</si>
  <si>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</si>
  <si>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</si>
  <si>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</si>
  <si>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</si>
  <si>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</si>
  <si>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</si>
  <si>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</si>
  <si>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</si>
  <si>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</si>
  <si>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</si>
  <si>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</si>
  <si>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</si>
  <si>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</si>
  <si>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</si>
  <si>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</si>
  <si>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</si>
  <si>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</si>
  <si>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</si>
  <si>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</si>
  <si>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</si>
  <si>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</si>
  <si>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</si>
  <si>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</si>
  <si>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</si>
  <si>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</si>
  <si>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</si>
  <si>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</si>
  <si>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</si>
  <si>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</si>
  <si>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</si>
  <si>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</si>
  <si>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</si>
  <si>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</si>
  <si>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</si>
  <si>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</si>
  <si>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</si>
  <si>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</si>
  <si>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</si>
  <si>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</si>
  <si>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</si>
  <si>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</si>
  <si>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</si>
  <si>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</si>
  <si>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</si>
  <si>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</si>
  <si>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</si>
  <si>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</si>
  <si>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</si>
  <si>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</si>
  <si>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</si>
  <si>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</si>
  <si>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</si>
  <si>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</si>
  <si>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</si>
  <si>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</si>
  <si>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</si>
  <si>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</si>
  <si>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</si>
  <si>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</si>
  <si>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</si>
  <si>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</si>
  <si>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</si>
  <si>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</si>
  <si>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</si>
  <si>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</si>
  <si>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</si>
  <si>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</si>
  <si>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</si>
  <si>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</si>
  <si>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</si>
  <si>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</si>
  <si>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</si>
  <si>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</si>
  <si>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</si>
  <si>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</si>
  <si>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</si>
  <si>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</si>
  <si>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</si>
  <si>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</si>
  <si>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</si>
  <si>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</si>
  <si>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</si>
  <si>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</si>
  <si>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</si>
  <si>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</si>
  <si>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</si>
  <si>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</si>
  <si>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</si>
  <si>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</si>
  <si>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</si>
  <si>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</si>
  <si>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</si>
  <si>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</si>
  <si>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</si>
  <si>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</si>
  <si>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</si>
  <si>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</si>
  <si>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</si>
  <si>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</si>
  <si>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</si>
  <si>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</si>
  <si>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</si>
  <si>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</si>
  <si>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</si>
  <si>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</si>
  <si>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</si>
  <si>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</si>
  <si>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</si>
  <si>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</si>
  <si>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</si>
  <si>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</si>
  <si>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</si>
  <si>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</si>
  <si>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</si>
  <si>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</si>
  <si>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</si>
  <si>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</si>
  <si>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</si>
  <si>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</si>
  <si>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</si>
  <si>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</si>
  <si>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</si>
  <si>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</si>
  <si>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</si>
  <si>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</si>
  <si>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</si>
  <si>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</si>
  <si>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</si>
  <si>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</si>
  <si>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</si>
  <si>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</si>
  <si>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</si>
  <si>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</si>
  <si>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</si>
  <si>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</si>
  <si>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</si>
  <si>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</si>
  <si>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</si>
  <si>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</si>
  <si>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</si>
  <si>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</si>
  <si>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</si>
  <si>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</si>
  <si>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</si>
  <si>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</si>
  <si>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</si>
  <si>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</si>
  <si>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</si>
  <si>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</si>
  <si>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</si>
  <si>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</si>
  <si>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</si>
  <si>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</si>
  <si>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</si>
  <si>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</si>
  <si>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</si>
  <si>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</si>
  <si>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</si>
  <si>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</si>
  <si>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</si>
  <si>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</si>
  <si>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</si>
  <si>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</si>
  <si>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</si>
  <si>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</si>
  <si>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</si>
  <si>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</si>
  <si>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</si>
  <si>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</si>
  <si>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</si>
  <si>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</si>
  <si>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</si>
  <si>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</si>
  <si>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</si>
  <si>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</si>
  <si>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</si>
  <si>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</si>
  <si>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</si>
  <si>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</si>
  <si>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</si>
  <si>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</si>
  <si>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</si>
  <si>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</si>
  <si>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</si>
  <si>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</si>
  <si>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</si>
  <si>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</si>
  <si>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</si>
  <si>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</si>
  <si>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</si>
  <si>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</si>
  <si>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</si>
  <si>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</si>
  <si>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</si>
  <si>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</si>
  <si>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</si>
  <si>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</si>
  <si>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</si>
  <si>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</si>
  <si>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</si>
  <si>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</si>
  <si>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</si>
  <si>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</si>
  <si>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</si>
  <si>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</si>
  <si>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</si>
  <si>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</si>
  <si>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</si>
  <si>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</si>
  <si>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</si>
  <si>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</si>
  <si>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</si>
  <si>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</si>
  <si>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</si>
  <si>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</si>
  <si>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</si>
  <si>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</si>
  <si>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</si>
  <si>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</si>
  <si>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</si>
  <si>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</si>
  <si>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</si>
  <si>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</si>
  <si>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</si>
  <si>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</si>
  <si>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</si>
  <si>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</si>
  <si>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</si>
  <si>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</si>
  <si>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</si>
  <si>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</si>
  <si>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</si>
  <si>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</si>
  <si>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</si>
  <si>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</si>
  <si>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</si>
  <si>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</si>
  <si>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</si>
  <si>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</si>
  <si>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</si>
  <si>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</si>
  <si>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</si>
  <si>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</si>
  <si>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</si>
  <si>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</si>
  <si>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</si>
  <si>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</si>
  <si>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</si>
  <si>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</si>
  <si>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</si>
  <si>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</si>
  <si>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</si>
  <si>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</si>
  <si>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</si>
  <si>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</si>
  <si>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</si>
  <si>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</si>
  <si>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</si>
  <si>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</si>
  <si>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</si>
  <si>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</si>
  <si>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</si>
  <si>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</si>
  <si>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</si>
  <si>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</si>
  <si>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</si>
  <si>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</si>
  <si>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</si>
  <si>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</si>
  <si>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</si>
  <si>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</si>
  <si>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</si>
  <si>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</si>
  <si>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</si>
  <si>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</si>
  <si>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</si>
  <si>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</si>
  <si>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</si>
  <si>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</si>
  <si>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</si>
  <si>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</si>
  <si>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</si>
  <si>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</si>
  <si>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</si>
  <si>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</si>
  <si>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</si>
  <si>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</si>
  <si>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</si>
  <si>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</si>
  <si>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</si>
  <si>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</si>
  <si>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</si>
  <si>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</si>
  <si>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</si>
  <si>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</si>
  <si>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</si>
  <si>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</si>
  <si>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</si>
  <si>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</si>
  <si>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</si>
  <si>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</si>
  <si>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</si>
  <si>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</si>
  <si>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</si>
  <si>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</si>
  <si>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</si>
  <si>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</si>
  <si>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</si>
  <si>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</si>
  <si>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</si>
  <si>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</si>
  <si>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</si>
  <si>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</si>
  <si>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</si>
  <si>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</si>
  <si>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</si>
  <si>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</si>
  <si>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</si>
  <si>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</si>
  <si>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</si>
  <si>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</si>
  <si>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</si>
  <si>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</si>
  <si>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</si>
  <si>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</si>
  <si>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</si>
  <si>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</si>
  <si>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</si>
  <si>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</si>
  <si>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</si>
  <si>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</si>
  <si>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</si>
  <si>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</si>
  <si>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</si>
  <si>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</si>
  <si>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</si>
  <si>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</si>
  <si>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</si>
  <si>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</si>
  <si>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</si>
  <si>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</si>
  <si>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</si>
  <si>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</si>
  <si>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</si>
  <si>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</si>
  <si>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</si>
  <si>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</si>
  <si>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</si>
  <si>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</si>
  <si>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</si>
  <si>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</si>
  <si>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</si>
  <si>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</si>
  <si>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</si>
  <si>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</si>
  <si>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</si>
  <si>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</si>
  <si>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</si>
  <si>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</si>
  <si>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</si>
  <si>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</si>
  <si>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</si>
  <si>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</si>
  <si>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</si>
  <si>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</si>
  <si>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</si>
  <si>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</si>
  <si>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</si>
  <si>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</si>
  <si>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</si>
  <si>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</si>
  <si>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</si>
  <si>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</si>
  <si>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</si>
  <si>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</si>
  <si>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</si>
  <si>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</si>
  <si>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</si>
  <si>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</si>
  <si>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</si>
  <si>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</si>
  <si>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</si>
  <si>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</si>
  <si>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</si>
  <si>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</si>
  <si>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</si>
  <si>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</si>
  <si>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</si>
  <si>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</si>
  <si>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</si>
  <si>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</si>
  <si>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</si>
  <si>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</si>
  <si>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</si>
  <si>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</si>
  <si>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</si>
  <si>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</si>
  <si>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</si>
  <si>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</si>
  <si>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</si>
  <si>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</si>
  <si>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</si>
  <si>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</si>
  <si>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</si>
  <si>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</si>
  <si>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</si>
  <si>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</si>
  <si>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</si>
  <si>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</si>
  <si>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</si>
  <si>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</si>
  <si>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</si>
  <si>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</si>
  <si>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</si>
  <si>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</si>
  <si>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</si>
  <si>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</si>
  <si>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</si>
  <si>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</si>
  <si>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</si>
  <si>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</si>
  <si>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</si>
  <si>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</si>
  <si>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</si>
  <si>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</si>
  <si>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</si>
  <si>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</si>
  <si>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</si>
  <si>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</si>
  <si>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</si>
  <si>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</si>
  <si>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</si>
  <si>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</si>
  <si>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</si>
  <si>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</si>
  <si>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</si>
  <si>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</si>
  <si>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</si>
  <si>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</si>
  <si>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</si>
  <si>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</si>
  <si>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</si>
  <si>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</si>
  <si>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</si>
  <si>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</si>
  <si>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</si>
  <si>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</si>
  <si>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</si>
  <si>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</si>
  <si>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</si>
  <si>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</si>
  <si>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</si>
  <si>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</si>
  <si>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</si>
  <si>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</si>
  <si>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</si>
  <si>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</si>
  <si>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</si>
  <si>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</si>
  <si>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</si>
  <si>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</si>
  <si>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</si>
  <si>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</si>
  <si>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</si>
  <si>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</si>
  <si>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</si>
  <si>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</si>
  <si>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</si>
  <si>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</si>
  <si>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</si>
  <si>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</si>
  <si>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</si>
  <si>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</si>
  <si>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</si>
  <si>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</si>
  <si>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</si>
  <si>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</si>
  <si>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</si>
  <si>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</si>
  <si>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</si>
  <si>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</si>
  <si>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</si>
  <si>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</si>
  <si>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</si>
  <si>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</si>
  <si>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</si>
  <si>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</si>
  <si>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</si>
  <si>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</si>
  <si>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</si>
  <si>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</si>
  <si>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</si>
  <si>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</si>
  <si>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</si>
  <si>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</si>
  <si>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</si>
  <si>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</si>
  <si>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</si>
  <si>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</si>
  <si>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</si>
  <si>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</si>
  <si>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</si>
  <si>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</si>
  <si>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</si>
  <si>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</si>
  <si>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</si>
  <si>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</si>
  <si>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</si>
  <si>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</si>
  <si>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</si>
  <si>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</si>
  <si>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</si>
  <si>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</si>
  <si>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</si>
  <si>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</si>
  <si>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</si>
  <si>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</si>
  <si>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</si>
  <si>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</si>
  <si>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</si>
  <si>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</si>
  <si>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</si>
  <si>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</si>
  <si>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</si>
  <si>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</si>
  <si>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</si>
  <si>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</si>
  <si>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</si>
  <si>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</si>
  <si>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</si>
  <si>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</si>
  <si>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</si>
  <si>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</si>
  <si>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</si>
  <si>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</si>
  <si>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</si>
  <si>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</si>
  <si>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</si>
  <si>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</si>
  <si>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</si>
  <si>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</si>
  <si>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</si>
  <si>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</si>
  <si>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</si>
  <si>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</si>
  <si>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</si>
  <si>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</si>
  <si>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</si>
  <si>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</si>
  <si>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</si>
  <si>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</si>
  <si>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</si>
  <si>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</si>
  <si>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</si>
  <si>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</si>
  <si>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</si>
  <si>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</si>
  <si>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</si>
  <si>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</si>
  <si>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</si>
  <si>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</si>
  <si>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</si>
  <si>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</si>
  <si>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</si>
  <si>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</si>
  <si>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</si>
  <si>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</si>
  <si>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</si>
  <si>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</si>
  <si>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</si>
  <si>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</si>
  <si>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</si>
  <si>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</si>
  <si>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</si>
  <si>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</si>
  <si>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</si>
  <si>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</si>
  <si>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</si>
  <si>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</si>
  <si>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</si>
  <si>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</si>
  <si>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</si>
  <si>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</si>
  <si>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</si>
  <si>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</si>
  <si>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</si>
  <si>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</si>
  <si>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</si>
  <si>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</si>
  <si>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</si>
  <si>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</si>
  <si>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</si>
  <si>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</si>
  <si>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</si>
  <si>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</si>
  <si>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</si>
  <si>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</si>
  <si>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</si>
  <si>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</si>
  <si>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</si>
  <si>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</si>
  <si>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</si>
  <si>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</si>
  <si>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</si>
  <si>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</si>
  <si>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</si>
  <si>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</si>
  <si>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</si>
  <si>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</si>
  <si>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</si>
  <si>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</si>
  <si>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</si>
  <si>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</si>
  <si>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</si>
  <si>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</si>
  <si>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</si>
  <si>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</si>
  <si>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</si>
  <si>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</si>
  <si>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</si>
  <si>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</si>
  <si>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</si>
  <si>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</si>
  <si>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</si>
  <si>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</si>
  <si>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</si>
  <si>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</si>
  <si>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</si>
  <si>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</si>
  <si>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</si>
  <si>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</si>
  <si>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</si>
  <si>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</si>
  <si>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</si>
  <si>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</si>
  <si>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</si>
  <si>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</si>
  <si>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</si>
  <si>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</si>
  <si>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</si>
  <si>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</si>
  <si>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</si>
  <si>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</si>
  <si>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</si>
  <si>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</si>
  <si>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</si>
  <si>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</si>
  <si>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</si>
  <si>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</si>
  <si>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</si>
  <si>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</si>
  <si>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</si>
  <si>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</si>
  <si>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</si>
  <si>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</si>
  <si>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</si>
  <si>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</si>
  <si>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</si>
  <si>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</si>
  <si>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</si>
  <si>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</si>
  <si>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</si>
  <si>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</si>
  <si>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</si>
  <si>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</si>
  <si>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</si>
  <si>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</si>
  <si>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</si>
  <si>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</si>
  <si>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</si>
  <si>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</si>
  <si>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</si>
  <si>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</si>
  <si>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</si>
  <si>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</si>
  <si>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</si>
  <si>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</si>
  <si>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</si>
  <si>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</si>
  <si>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</si>
  <si>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</si>
  <si>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</si>
  <si>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</si>
  <si>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</si>
  <si>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</si>
  <si>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</si>
  <si>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</si>
  <si>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</si>
  <si>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</si>
  <si>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</si>
  <si>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</si>
  <si>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</si>
  <si>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</si>
  <si>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</si>
  <si>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</si>
  <si>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</si>
  <si>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</si>
  <si>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</si>
  <si>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</si>
  <si>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</si>
  <si>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</si>
  <si>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</si>
  <si>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</si>
  <si>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</si>
  <si>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</si>
  <si>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</si>
  <si>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</si>
  <si>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</si>
  <si>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</si>
  <si>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</si>
  <si>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</si>
  <si>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</si>
  <si>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</si>
  <si>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</si>
  <si>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</si>
  <si>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</si>
  <si>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</si>
  <si>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</si>
  <si>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</si>
  <si>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</si>
  <si>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</si>
  <si>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</si>
  <si>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</si>
  <si>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</si>
  <si>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</si>
  <si>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</si>
  <si>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</si>
  <si>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</si>
  <si>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</si>
  <si>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</si>
  <si>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</si>
  <si>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</si>
  <si>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</si>
  <si>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</si>
  <si>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</si>
  <si>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</si>
  <si>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</si>
  <si>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</si>
  <si>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</si>
  <si>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</si>
  <si>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</si>
  <si>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</si>
  <si>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</si>
  <si>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</si>
  <si>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</si>
  <si>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</si>
  <si>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</si>
  <si>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</si>
  <si>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</si>
  <si>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</si>
  <si>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</si>
  <si>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</si>
  <si>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</si>
  <si>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</si>
  <si>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</si>
  <si>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</si>
  <si>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</si>
  <si>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</si>
  <si>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</si>
  <si>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</si>
  <si>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</si>
  <si>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</si>
  <si>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</si>
  <si>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</si>
  <si>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</si>
  <si>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</si>
  <si>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</si>
  <si>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</si>
  <si>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</si>
  <si>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</si>
  <si>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</si>
  <si>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</si>
  <si>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</si>
  <si>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</si>
  <si>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</si>
  <si>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</si>
  <si>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</si>
  <si>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</si>
  <si>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</si>
  <si>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</si>
  <si>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</si>
  <si>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</si>
  <si>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</si>
  <si>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</si>
  <si>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</si>
  <si>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</si>
  <si>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</si>
  <si>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</si>
  <si>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</si>
  <si>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</si>
  <si>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</si>
  <si>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</si>
  <si>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</si>
  <si>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</si>
  <si>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</si>
  <si>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</si>
  <si>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</si>
  <si>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</si>
  <si>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</si>
  <si>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</si>
  <si>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</si>
  <si>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</si>
  <si>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</si>
  <si>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</si>
  <si>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</si>
  <si>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</si>
  <si>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</si>
  <si>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</si>
  <si>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</si>
  <si>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</si>
  <si>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</si>
  <si>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</si>
  <si>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</si>
  <si>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</si>
  <si>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</si>
  <si>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</si>
  <si>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</si>
  <si>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</si>
  <si>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</si>
  <si>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</si>
  <si>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</si>
  <si>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</si>
  <si>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</si>
  <si>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</si>
  <si>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</si>
  <si>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</si>
  <si>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</si>
  <si>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</si>
  <si>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</si>
  <si>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</si>
  <si>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</si>
  <si>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</si>
  <si>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</si>
  <si>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</si>
  <si>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</si>
  <si>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</si>
  <si>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</si>
  <si>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</si>
  <si>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</si>
  <si>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</si>
  <si>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</si>
  <si>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</si>
  <si>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</si>
  <si>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</si>
  <si>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</si>
  <si>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</si>
  <si>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</si>
  <si>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</si>
  <si>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</si>
  <si>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</si>
  <si>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</si>
  <si>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</si>
  <si>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</si>
  <si>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</si>
  <si>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</si>
  <si>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</si>
  <si>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</si>
  <si>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</si>
  <si>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</si>
  <si>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</si>
  <si>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</si>
  <si>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</si>
  <si>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</si>
  <si>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</si>
  <si>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</si>
  <si>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</si>
  <si>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</si>
  <si>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</si>
  <si>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</si>
  <si>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</si>
  <si>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</si>
  <si>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</si>
  <si>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</si>
  <si>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</si>
  <si>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</si>
  <si>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</si>
  <si>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</si>
  <si>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</si>
  <si>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</si>
  <si>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</si>
  <si>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</si>
  <si>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</si>
  <si>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</si>
  <si>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</si>
  <si>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</si>
  <si>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</si>
  <si>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</si>
  <si>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</si>
  <si>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</si>
  <si>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</si>
  <si>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</si>
  <si>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</si>
  <si>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</si>
  <si>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</si>
  <si>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</si>
  <si>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</si>
  <si>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</si>
  <si>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</si>
  <si>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</si>
  <si>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</si>
  <si>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</si>
  <si>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</si>
  <si>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</si>
  <si>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</si>
  <si>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</si>
  <si>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</si>
  <si>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</si>
  <si>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</si>
  <si>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</si>
  <si>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</si>
  <si>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</si>
  <si>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</si>
  <si>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</si>
  <si>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</si>
  <si>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</si>
  <si>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</si>
  <si>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</si>
  <si>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</si>
  <si>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</si>
  <si>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</si>
  <si>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</si>
  <si>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</si>
  <si>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</si>
  <si>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</si>
  <si>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</si>
  <si>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</si>
  <si>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</si>
  <si>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</si>
  <si>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</si>
  <si>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</si>
  <si>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</si>
  <si>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</si>
  <si>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</si>
  <si>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</si>
  <si>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</si>
  <si>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</si>
  <si>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</si>
  <si>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</si>
  <si>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</si>
  <si>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</si>
  <si>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</si>
  <si>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</si>
  <si>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</si>
  <si>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</si>
  <si>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</si>
  <si>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</si>
  <si>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</si>
  <si>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</si>
  <si>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</si>
  <si>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</si>
  <si>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</si>
  <si>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</si>
  <si>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</si>
  <si>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</si>
  <si>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</si>
  <si>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</si>
  <si>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</si>
  <si>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</si>
  <si>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</si>
  <si>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</si>
  <si>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</si>
  <si>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</si>
  <si>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</si>
  <si>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</si>
  <si>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</si>
  <si>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</si>
  <si>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</si>
  <si>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</si>
  <si>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</si>
  <si>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</si>
  <si>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</si>
  <si>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</si>
  <si>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</si>
  <si>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</si>
  <si>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</si>
  <si>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</si>
  <si>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</si>
  <si>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</si>
  <si>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</si>
  <si>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</si>
  <si>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</si>
  <si>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</si>
  <si>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</si>
  <si>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</si>
  <si>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</si>
  <si>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</si>
  <si>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</si>
  <si>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</si>
  <si>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</si>
  <si>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</si>
  <si>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</si>
  <si>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</si>
  <si>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</si>
  <si>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</si>
  <si>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</si>
  <si>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</si>
  <si>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</si>
  <si>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</si>
  <si>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</si>
  <si>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</si>
  <si>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</si>
  <si>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</si>
  <si>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</si>
  <si>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</si>
  <si>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</si>
  <si>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</si>
  <si>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</si>
  <si>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</si>
  <si>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</si>
  <si>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</si>
  <si>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</si>
  <si>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</si>
  <si>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</si>
  <si>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</si>
  <si>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</si>
  <si>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</si>
  <si>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</si>
  <si>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</si>
  <si>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</si>
  <si>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</si>
  <si>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</si>
  <si>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</si>
  <si>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</si>
  <si>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</si>
  <si>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</si>
  <si>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</si>
  <si>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</si>
  <si>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</si>
  <si>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</si>
  <si>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</si>
  <si>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</si>
  <si>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</si>
  <si>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</si>
  <si>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</si>
  <si>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</si>
  <si>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</si>
  <si>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</si>
  <si>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</si>
  <si>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</si>
  <si>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</si>
  <si>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</si>
  <si>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</si>
  <si>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</si>
  <si>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</si>
  <si>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</si>
  <si>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</si>
  <si>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</si>
  <si>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</si>
  <si>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</si>
  <si>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</si>
  <si>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</si>
  <si>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</si>
  <si>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</si>
  <si>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</si>
  <si>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</si>
  <si>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</si>
  <si>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</si>
  <si>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</si>
  <si>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</si>
  <si>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</si>
  <si>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</si>
  <si>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</si>
  <si>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</si>
  <si>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</si>
  <si>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</si>
  <si>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</si>
  <si>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</si>
  <si>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</si>
  <si>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</si>
  <si>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</si>
  <si>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</si>
  <si>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</si>
  <si>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</si>
  <si>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</si>
  <si>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</si>
  <si>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</si>
  <si>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</si>
  <si>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</si>
  <si>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</si>
  <si>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</si>
  <si>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</si>
  <si>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</si>
  <si>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</si>
  <si>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</si>
  <si>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</si>
  <si>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</si>
  <si>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</si>
  <si>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</si>
  <si>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</si>
  <si>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</si>
  <si>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</si>
  <si>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</si>
  <si>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</si>
  <si>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</si>
  <si>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</si>
  <si>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</si>
  <si>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</si>
  <si>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</si>
  <si>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</si>
  <si>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</si>
  <si>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</si>
  <si>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</si>
  <si>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</si>
  <si>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</si>
  <si>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</si>
  <si>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</si>
  <si>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</si>
  <si>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</si>
  <si>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</si>
  <si>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</si>
  <si>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</si>
  <si>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</si>
  <si>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</si>
  <si>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</si>
  <si>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</si>
  <si>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</si>
  <si>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</si>
  <si>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</si>
  <si>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</si>
  <si>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</si>
  <si>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</si>
  <si>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</si>
  <si>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</si>
  <si>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</si>
  <si>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</si>
  <si>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</si>
  <si>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</si>
  <si>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</si>
  <si>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</si>
  <si>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</si>
  <si>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</si>
  <si>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</si>
  <si>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</si>
  <si>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</si>
  <si>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</si>
  <si>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</si>
  <si>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</si>
  <si>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</si>
  <si>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</si>
  <si>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</si>
  <si>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</si>
  <si>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</si>
  <si>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</si>
  <si>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</si>
  <si>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</si>
  <si>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</si>
  <si>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</si>
  <si>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</si>
  <si>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</si>
  <si>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</si>
  <si>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</si>
  <si>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</si>
  <si>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</si>
  <si>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</si>
  <si>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</si>
  <si>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</si>
  <si>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</si>
  <si>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</si>
  <si>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</si>
  <si>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</si>
  <si>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</si>
  <si>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</si>
  <si>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</si>
  <si>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</si>
  <si>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</si>
  <si>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</si>
  <si>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</si>
  <si>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</si>
  <si>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</si>
  <si>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</si>
  <si>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</si>
  <si>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</si>
  <si>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</si>
  <si>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</si>
  <si>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</si>
  <si>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</si>
  <si>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</si>
  <si>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</si>
  <si>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</si>
  <si>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</si>
  <si>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</si>
  <si>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</si>
  <si>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</si>
  <si>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</si>
  <si>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</si>
  <si>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</si>
  <si>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</si>
  <si>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</si>
  <si>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</si>
  <si>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</si>
  <si>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</si>
  <si>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</si>
  <si>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</si>
  <si>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</si>
  <si>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</si>
  <si>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</si>
  <si>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</si>
  <si>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</si>
  <si>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</si>
  <si>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</si>
  <si>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</si>
  <si>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</si>
  <si>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</si>
  <si>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</si>
  <si>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</si>
  <si>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</si>
  <si>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</si>
  <si>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</si>
  <si>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</si>
  <si>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</si>
  <si>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</si>
  <si>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</si>
  <si>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</si>
  <si>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</si>
  <si>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</si>
  <si>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</si>
  <si>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</si>
  <si>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</si>
  <si>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</si>
  <si>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</si>
  <si>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</si>
  <si>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</si>
  <si>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</si>
  <si>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</si>
  <si>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</si>
  <si>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</si>
  <si>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</si>
  <si>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</si>
  <si>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</si>
  <si>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</si>
  <si>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</si>
  <si>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</si>
  <si>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</si>
  <si>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</si>
  <si>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</si>
  <si>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</si>
  <si>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</si>
  <si>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</si>
  <si>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</si>
  <si>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</si>
  <si>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</si>
  <si>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</si>
  <si>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</si>
  <si>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</si>
  <si>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</si>
  <si>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</si>
  <si>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</si>
  <si>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</si>
  <si>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</si>
  <si>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</si>
  <si>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</si>
  <si>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</si>
  <si>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</si>
  <si>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</si>
  <si>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</si>
  <si>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</si>
  <si>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</si>
  <si>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</si>
  <si>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</si>
  <si>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</si>
  <si>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</si>
  <si>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</si>
  <si>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</si>
  <si>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</si>
  <si>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</si>
  <si>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</si>
  <si>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</si>
  <si>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</si>
  <si>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</si>
  <si>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</si>
  <si>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</si>
  <si>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</si>
  <si>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</si>
  <si>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</si>
  <si>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</si>
  <si>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</si>
  <si>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</si>
  <si>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</si>
  <si>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</si>
  <si>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</si>
  <si>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</si>
  <si>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</si>
  <si>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</si>
  <si>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</si>
  <si>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</si>
  <si>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</si>
  <si>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</si>
  <si>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</si>
  <si>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</si>
  <si>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</si>
  <si>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</si>
  <si>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</si>
  <si>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</si>
  <si>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</si>
  <si>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</si>
  <si>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</si>
  <si>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</si>
  <si>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</si>
  <si>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</si>
  <si>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</si>
  <si>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</si>
  <si>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</si>
  <si>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</si>
  <si>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</si>
  <si>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</si>
  <si>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</si>
  <si>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</si>
  <si>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</si>
  <si>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</si>
  <si>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</si>
  <si>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</si>
  <si>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</si>
  <si>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</si>
  <si>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</si>
  <si>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</si>
  <si>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</si>
  <si>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</si>
  <si>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</si>
  <si>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</si>
  <si>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</si>
  <si>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</si>
  <si>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</si>
  <si>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</si>
  <si>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</si>
  <si>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</si>
  <si>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</si>
  <si>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</si>
  <si>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</si>
  <si>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</si>
  <si>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</si>
  <si>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</si>
  <si>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</si>
  <si>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</si>
  <si>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</si>
  <si>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</si>
  <si>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</si>
  <si>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</si>
  <si>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</si>
  <si>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</si>
  <si>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</si>
  <si>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</si>
  <si>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</si>
  <si>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</si>
  <si>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</si>
  <si>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</si>
  <si>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</si>
  <si>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</si>
  <si>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</si>
  <si>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</si>
  <si>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</si>
  <si>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</si>
  <si>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</si>
  <si>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</si>
  <si>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</si>
  <si>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</si>
  <si>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</si>
  <si>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</si>
  <si>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</si>
  <si>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</si>
  <si>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</si>
  <si>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</si>
  <si>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</si>
  <si>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</si>
  <si>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</si>
  <si>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</si>
  <si>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</si>
  <si>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</si>
  <si>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</si>
  <si>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</si>
  <si>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</si>
  <si>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</si>
  <si>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</si>
  <si>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</si>
  <si>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</si>
  <si>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</si>
  <si>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</si>
  <si>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</si>
  <si>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</si>
  <si>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</si>
  <si>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</si>
  <si>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</si>
  <si>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</si>
  <si>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</si>
  <si>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</si>
  <si>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</si>
  <si>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</si>
  <si>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</si>
  <si>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</si>
  <si>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</si>
  <si>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</si>
  <si>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</si>
  <si>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</si>
  <si>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</si>
  <si>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</si>
  <si>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</si>
  <si>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</si>
  <si>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</si>
  <si>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</si>
  <si>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</si>
  <si>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</si>
  <si>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</si>
  <si>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</si>
  <si>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</si>
  <si>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</si>
  <si>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</si>
  <si>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</si>
  <si>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</si>
  <si>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</si>
  <si>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</si>
  <si>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</si>
  <si>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</si>
  <si>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</si>
  <si>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</si>
  <si>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</si>
  <si>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</si>
  <si>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</si>
  <si>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</si>
  <si>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</si>
  <si>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</si>
  <si>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</si>
  <si>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</si>
  <si>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</si>
  <si>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</si>
  <si>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</si>
  <si>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</si>
  <si>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</si>
  <si>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</si>
  <si>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</si>
  <si>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</si>
  <si>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</si>
  <si>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</si>
  <si>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</si>
  <si>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</si>
  <si>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</si>
  <si>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</si>
  <si>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</si>
  <si>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</si>
  <si>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</si>
  <si>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</si>
  <si>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</si>
  <si>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</si>
  <si>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</si>
  <si>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</si>
  <si>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</si>
  <si>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</si>
  <si>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</si>
  <si>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</si>
  <si>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</si>
  <si>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</si>
  <si>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</si>
  <si>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</si>
  <si>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</si>
  <si>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</si>
  <si>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</si>
  <si>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</si>
  <si>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</si>
  <si>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</si>
  <si>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</si>
  <si>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</si>
  <si>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</si>
  <si>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</si>
  <si>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</si>
  <si>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</si>
  <si>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</si>
  <si>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</si>
  <si>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</si>
  <si>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</si>
  <si>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</si>
  <si>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</si>
  <si>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</si>
  <si>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</si>
  <si>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</si>
  <si>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</si>
  <si>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</si>
  <si>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</si>
  <si>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</si>
  <si>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</si>
  <si>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</si>
  <si>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</si>
  <si>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</si>
  <si>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</si>
  <si>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</si>
  <si>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</si>
  <si>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</si>
  <si>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</si>
  <si>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</si>
  <si>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</si>
  <si>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</si>
  <si>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</si>
  <si>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</si>
  <si>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</si>
  <si>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</si>
  <si>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</si>
  <si>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</si>
  <si>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</si>
  <si>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</si>
  <si>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</si>
  <si>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</si>
  <si>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</si>
  <si>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</si>
  <si>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</si>
  <si>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</si>
  <si>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</si>
  <si>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</si>
  <si>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</si>
  <si>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</si>
  <si>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</si>
  <si>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</si>
  <si>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</si>
  <si>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</si>
  <si>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</si>
  <si>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</si>
  <si>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</si>
  <si>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</si>
  <si>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</si>
  <si>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</si>
  <si>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</si>
  <si>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</si>
  <si>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</si>
  <si>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</si>
  <si>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</si>
  <si>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</si>
  <si>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</si>
  <si>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</si>
  <si>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</si>
  <si>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</si>
  <si>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</si>
  <si>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</si>
  <si>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</si>
  <si>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</si>
  <si>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</si>
  <si>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</si>
  <si>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</si>
  <si>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</si>
  <si>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</si>
  <si>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</si>
  <si>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</si>
  <si>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</si>
  <si>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</si>
  <si>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</si>
  <si>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</si>
  <si>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</si>
  <si>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</si>
  <si>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</si>
  <si>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</si>
  <si>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</si>
  <si>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</si>
  <si>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</si>
  <si>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</si>
  <si>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</si>
  <si>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</si>
  <si>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</si>
  <si>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</si>
  <si>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</si>
  <si>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</si>
  <si>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</si>
  <si>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</si>
  <si>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</si>
  <si>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</si>
  <si>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</si>
  <si>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</si>
  <si>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</si>
  <si>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</si>
  <si>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</si>
  <si>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</si>
  <si>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</si>
  <si>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</si>
  <si>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</si>
  <si>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</si>
  <si>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</si>
  <si>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</si>
  <si>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</si>
  <si>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</si>
  <si>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</si>
  <si>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</si>
  <si>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</si>
  <si>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</si>
  <si>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</si>
  <si>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</si>
  <si>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</si>
  <si>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</si>
  <si>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</si>
  <si>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</si>
  <si>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</si>
  <si>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</si>
  <si>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</si>
  <si>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</si>
  <si>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</si>
  <si>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</si>
  <si>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</si>
  <si>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</si>
  <si>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</si>
  <si>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</si>
  <si>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</si>
  <si>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</si>
  <si>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</si>
  <si>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</si>
  <si>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</si>
  <si>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</si>
  <si>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</si>
  <si>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</si>
  <si>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</si>
  <si>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</si>
  <si>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</si>
  <si>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</si>
  <si>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</si>
  <si>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</si>
  <si>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</si>
  <si>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</si>
  <si>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</si>
  <si>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</si>
  <si>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</si>
  <si>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</si>
  <si>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</si>
  <si>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</si>
  <si>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</si>
  <si>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</si>
  <si>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</si>
  <si>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</si>
  <si>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</si>
  <si>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</si>
  <si>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</si>
  <si>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</si>
  <si>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</si>
  <si>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</si>
  <si>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</si>
  <si>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</si>
  <si>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</si>
  <si>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</si>
  <si>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</si>
  <si>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</si>
  <si>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</si>
  <si>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</si>
  <si>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</si>
  <si>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</si>
  <si>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</si>
  <si>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</si>
  <si>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</si>
  <si>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</si>
  <si>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</si>
  <si>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</si>
  <si>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</si>
  <si>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</si>
  <si>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</si>
  <si>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</si>
  <si>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</si>
  <si>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</si>
  <si>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</si>
  <si>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</si>
  <si>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</si>
  <si>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</si>
  <si>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</si>
  <si>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</si>
  <si>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</si>
  <si>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</si>
  <si>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</si>
  <si>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</si>
  <si>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</si>
  <si>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</si>
  <si>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</si>
  <si>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</si>
  <si>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</si>
  <si>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</si>
  <si>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</si>
  <si>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</si>
  <si>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</si>
  <si>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</si>
  <si>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</si>
  <si>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</si>
  <si>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</si>
  <si>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</si>
  <si>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</si>
  <si>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</si>
  <si>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</si>
  <si>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</si>
  <si>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</si>
  <si>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</si>
  <si>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</si>
  <si>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</si>
  <si>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</si>
  <si>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</si>
  <si>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</si>
  <si>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</si>
  <si>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</si>
  <si>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</si>
  <si>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</si>
  <si>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</si>
  <si>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</si>
  <si>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</si>
  <si>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</si>
  <si>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</si>
  <si>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</si>
  <si>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</si>
  <si>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</si>
  <si>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</si>
  <si>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</si>
  <si>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</si>
  <si>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</si>
  <si>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</si>
  <si>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</si>
  <si>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</si>
  <si>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</si>
  <si>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</si>
  <si>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</si>
  <si>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</si>
  <si>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</si>
  <si>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</si>
  <si>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</si>
  <si>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</si>
  <si>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</si>
  <si>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</si>
  <si>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</si>
  <si>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</si>
  <si>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</si>
  <si>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</si>
  <si>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</si>
  <si>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</si>
  <si>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</si>
  <si>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</si>
  <si>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</si>
  <si>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</si>
  <si>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</si>
  <si>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</si>
  <si>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</si>
  <si>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</si>
  <si>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</si>
  <si>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</si>
  <si>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</si>
  <si>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</si>
  <si>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</si>
  <si>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</si>
  <si>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</si>
  <si>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</si>
  <si>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</si>
  <si>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</si>
  <si>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</si>
  <si>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</si>
  <si>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</si>
  <si>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</si>
  <si>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</si>
  <si>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</si>
  <si>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</si>
  <si>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</si>
  <si>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</si>
  <si>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</si>
  <si>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</si>
  <si>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</si>
  <si>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</si>
  <si>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</si>
  <si>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</si>
  <si>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</si>
  <si>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</si>
  <si>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</si>
  <si>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</si>
  <si>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</si>
  <si>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</si>
  <si>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</si>
  <si>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</si>
  <si>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</si>
  <si>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</si>
  <si>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</si>
  <si>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</si>
  <si>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</si>
  <si>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</si>
  <si>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</si>
  <si>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</si>
  <si>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</si>
  <si>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</si>
  <si>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</si>
  <si>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</si>
  <si>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</si>
  <si>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</si>
  <si>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</si>
  <si>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</si>
  <si>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</si>
  <si>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</si>
  <si>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</si>
  <si>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</si>
  <si>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</si>
  <si>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</si>
  <si>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</si>
  <si>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</si>
  <si>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</si>
  <si>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</si>
  <si>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</si>
  <si>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</si>
  <si>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</si>
  <si>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</si>
  <si>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</si>
  <si>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</si>
  <si>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</si>
  <si>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</si>
  <si>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</si>
  <si>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</si>
  <si>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</si>
  <si>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</si>
  <si>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</si>
  <si>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</si>
  <si>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</si>
  <si>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</si>
  <si>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</si>
  <si>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</si>
  <si>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</si>
  <si>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</si>
  <si>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</si>
  <si>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</si>
  <si>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</si>
  <si>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</si>
  <si>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</si>
  <si>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</si>
  <si>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</si>
  <si>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</si>
  <si>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</si>
  <si>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</si>
  <si>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</si>
  <si>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</si>
  <si>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</si>
  <si>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</si>
  <si>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</si>
  <si>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</si>
  <si>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</si>
  <si>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</si>
  <si>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</si>
  <si>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</si>
  <si>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</si>
  <si>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</si>
  <si>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</si>
  <si>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</si>
  <si>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</si>
  <si>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</si>
  <si>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</si>
  <si>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</si>
  <si>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</si>
  <si>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</si>
  <si>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</si>
  <si>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</si>
  <si>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</si>
  <si>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</si>
  <si>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</si>
  <si>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</si>
  <si>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</si>
  <si>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</si>
  <si>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</si>
  <si>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</si>
  <si>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</si>
  <si>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</si>
  <si>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</si>
  <si>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</si>
  <si>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</si>
  <si>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</si>
  <si>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</si>
  <si>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</si>
  <si>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</si>
  <si>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</si>
  <si>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</si>
  <si>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</si>
  <si>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</si>
  <si>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</si>
  <si>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</si>
  <si>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</si>
  <si>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</si>
  <si>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</si>
  <si>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</si>
  <si>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</si>
  <si>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</si>
  <si>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</si>
  <si>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</si>
  <si>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</si>
  <si>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</si>
  <si>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</si>
  <si>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</si>
  <si>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</si>
  <si>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</si>
  <si>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</si>
  <si>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</si>
  <si>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</si>
  <si>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</si>
  <si>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</si>
  <si>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</si>
  <si>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</si>
  <si>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</si>
  <si>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</si>
  <si>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</si>
  <si>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</si>
  <si>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</si>
  <si>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</si>
  <si>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</si>
  <si>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</si>
  <si>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</si>
  <si>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</si>
  <si>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</si>
  <si>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</si>
  <si>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</si>
  <si>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</si>
  <si>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</si>
  <si>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</si>
  <si>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</si>
  <si>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</si>
  <si>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</si>
  <si>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</si>
  <si>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</si>
  <si>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</si>
  <si>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</si>
  <si>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</si>
  <si>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</si>
  <si>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</si>
  <si>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</si>
  <si>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</si>
  <si>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</si>
  <si>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</si>
  <si>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</si>
  <si>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</si>
  <si>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</si>
  <si>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</si>
  <si>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</si>
  <si>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</si>
  <si>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</si>
  <si>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</si>
  <si>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</si>
  <si>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</si>
  <si>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</si>
  <si>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</si>
  <si>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</si>
  <si>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</si>
  <si>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</si>
  <si>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</si>
  <si>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</si>
  <si>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</si>
  <si>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</si>
  <si>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</si>
  <si>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</si>
  <si>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</si>
  <si>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</si>
  <si>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</si>
  <si>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</si>
  <si>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</si>
  <si>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</si>
  <si>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</si>
  <si>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</si>
  <si>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</si>
  <si>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</si>
  <si>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</si>
  <si>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</si>
  <si>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</si>
  <si>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</si>
  <si>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</si>
  <si>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</si>
  <si>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</si>
  <si>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</si>
  <si>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</si>
  <si>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</si>
  <si>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</si>
  <si>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</si>
  <si>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</si>
  <si>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</si>
  <si>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</si>
  <si>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</si>
  <si>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</si>
  <si>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</si>
  <si>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</si>
  <si>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</si>
  <si>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</si>
  <si>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</si>
  <si>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</si>
  <si>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</si>
  <si>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</si>
  <si>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</si>
  <si>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</si>
  <si>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</si>
  <si>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</si>
  <si>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</si>
  <si>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</si>
  <si>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</si>
  <si>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</si>
  <si>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</si>
  <si>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</si>
  <si>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</si>
  <si>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</si>
  <si>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</si>
  <si>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</si>
  <si>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</si>
  <si>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</si>
  <si>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</si>
  <si>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</si>
  <si>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</si>
  <si>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</si>
  <si>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</si>
  <si>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</si>
  <si>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</si>
  <si>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</si>
  <si>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</si>
  <si>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</si>
  <si>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</si>
  <si>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</si>
  <si>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</si>
  <si>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</si>
  <si>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</si>
  <si>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</si>
  <si>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</si>
  <si>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</si>
  <si>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</si>
  <si>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</si>
  <si>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</si>
  <si>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</si>
  <si>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</si>
  <si>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</si>
  <si>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</si>
  <si>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</si>
  <si>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</si>
  <si>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</si>
  <si>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</si>
  <si>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</si>
  <si>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</si>
  <si>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</si>
  <si>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</si>
  <si>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</si>
  <si>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</si>
  <si>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</si>
  <si>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</si>
  <si>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</si>
  <si>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</si>
  <si>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</si>
  <si>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</si>
  <si>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</si>
  <si>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</si>
  <si>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</si>
  <si>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</si>
  <si>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</si>
  <si>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</si>
  <si>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</si>
  <si>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</si>
  <si>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</si>
  <si>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</si>
  <si>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</si>
  <si>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</si>
  <si>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</si>
  <si>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</si>
  <si>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</si>
  <si>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</si>
  <si>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</si>
  <si>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</si>
  <si>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</si>
  <si>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</si>
  <si>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</si>
  <si>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</si>
  <si>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</si>
  <si>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</si>
  <si>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</si>
  <si>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</si>
  <si>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</si>
  <si>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</si>
  <si>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</si>
  <si>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</si>
  <si>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</si>
  <si>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</si>
  <si>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</si>
  <si>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</si>
  <si>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</si>
  <si>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</si>
  <si>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</si>
  <si>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</si>
  <si>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</si>
  <si>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</si>
  <si>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</si>
  <si>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</si>
  <si>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</si>
  <si>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</si>
  <si>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</si>
  <si>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</si>
  <si>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</si>
  <si>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</si>
  <si>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</si>
  <si>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</si>
  <si>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</si>
  <si>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</si>
  <si>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</si>
  <si>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</si>
  <si>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</si>
  <si>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</si>
  <si>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</si>
  <si>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</si>
  <si>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</si>
  <si>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</si>
  <si>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</si>
  <si>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</si>
  <si>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</si>
  <si>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</si>
  <si>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</si>
  <si>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</si>
  <si>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</si>
  <si>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</si>
  <si>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</si>
  <si>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</si>
  <si>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</si>
  <si>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</si>
  <si>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</si>
  <si>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</si>
  <si>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</si>
  <si>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</si>
  <si>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</si>
  <si>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</si>
  <si>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</si>
  <si>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</si>
  <si>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</si>
  <si>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</si>
  <si>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</si>
  <si>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</si>
  <si>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</si>
  <si>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</si>
  <si>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</si>
  <si>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</si>
  <si>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</si>
  <si>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</si>
  <si>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</si>
  <si>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</si>
  <si>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</si>
  <si>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</si>
  <si>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</si>
  <si>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</si>
  <si>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</si>
  <si>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</si>
  <si>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</si>
  <si>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</si>
  <si>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</si>
  <si>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</si>
  <si>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</si>
  <si>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</si>
  <si>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</si>
  <si>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</si>
  <si>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</si>
  <si>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</si>
  <si>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</si>
  <si>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</si>
  <si>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</si>
  <si>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</si>
  <si>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</si>
  <si>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</si>
  <si>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</si>
  <si>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</si>
  <si>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</si>
  <si>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</si>
  <si>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</si>
  <si>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</si>
  <si>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</si>
  <si>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</si>
  <si>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</si>
  <si>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</si>
  <si>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</si>
  <si>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</si>
  <si>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</si>
  <si>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</si>
  <si>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</si>
  <si>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</si>
  <si>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</si>
  <si>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</si>
  <si>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</si>
  <si>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</si>
  <si>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</si>
  <si>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</si>
  <si>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</si>
  <si>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</si>
  <si>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</si>
  <si>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</si>
  <si>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</si>
  <si>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</si>
  <si>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</si>
  <si>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</si>
  <si>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</si>
  <si>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</si>
  <si>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</si>
  <si>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</si>
  <si>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</si>
  <si>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</si>
  <si>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</si>
  <si>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</si>
  <si>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</si>
  <si>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</si>
  <si>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</si>
  <si>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</si>
  <si>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</si>
  <si>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</si>
  <si>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</si>
  <si>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</si>
  <si>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</si>
  <si>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</si>
  <si>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</si>
  <si>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</si>
  <si>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</si>
  <si>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</si>
  <si>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</si>
  <si>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</si>
  <si>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</si>
  <si>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</si>
  <si>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</si>
  <si>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</si>
  <si>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</si>
  <si>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</si>
  <si>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</si>
  <si>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</si>
  <si>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</si>
  <si>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</si>
  <si>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</si>
  <si>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</si>
  <si>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</si>
  <si>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</si>
  <si>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</si>
  <si>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</si>
  <si>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</si>
  <si>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</si>
  <si>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</si>
  <si>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</si>
  <si>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</si>
  <si>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</si>
  <si>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</si>
  <si>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</si>
  <si>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</si>
  <si>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</si>
  <si>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</si>
  <si>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</si>
  <si>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</si>
  <si>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</si>
  <si>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</si>
  <si>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</si>
  <si>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</si>
  <si>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</si>
  <si>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</si>
  <si>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</si>
  <si>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</si>
  <si>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</si>
  <si>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</si>
  <si>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</si>
  <si>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</si>
  <si>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</si>
  <si>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</si>
  <si>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</si>
  <si>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</si>
  <si>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</si>
  <si>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</si>
  <si>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</si>
  <si>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</si>
  <si>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</si>
  <si>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</si>
  <si>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</si>
  <si>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</si>
  <si>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</si>
  <si>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</si>
  <si>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</si>
  <si>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</si>
  <si>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</si>
  <si>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</si>
  <si>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</si>
  <si>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</si>
  <si>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</si>
  <si>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</si>
  <si>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</si>
  <si>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</si>
  <si>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</si>
  <si>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</si>
  <si>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</si>
  <si>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</si>
  <si>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</si>
  <si>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</si>
  <si>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</si>
  <si>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</si>
  <si>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</si>
  <si>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</si>
  <si>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</si>
  <si>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</si>
  <si>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</si>
  <si>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</si>
  <si>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</si>
  <si>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</si>
  <si>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</si>
  <si>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</si>
  <si>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</si>
  <si>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</si>
  <si>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</si>
  <si>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</si>
  <si>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</si>
  <si>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</si>
  <si>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</si>
  <si>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</si>
  <si>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</si>
  <si>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</si>
  <si>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</si>
  <si>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</si>
  <si>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</si>
  <si>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</si>
  <si>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</si>
  <si>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</si>
  <si>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</si>
  <si>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</si>
  <si>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</si>
  <si>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</si>
  <si>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</si>
  <si>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</si>
  <si>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</si>
  <si>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</si>
  <si>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</si>
  <si>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</si>
  <si>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</si>
  <si>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</si>
  <si>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</si>
  <si>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</si>
  <si>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</si>
  <si>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</si>
  <si>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</si>
  <si>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</si>
  <si>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</si>
  <si>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</si>
  <si>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</si>
  <si>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</si>
  <si>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</si>
  <si>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</si>
  <si>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</si>
  <si>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</si>
  <si>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</si>
  <si>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</si>
  <si>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</si>
  <si>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</si>
  <si>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</si>
  <si>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</si>
  <si>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</si>
  <si>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</si>
  <si>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</si>
  <si>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</si>
  <si>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</si>
  <si>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</si>
  <si>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</si>
  <si>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</si>
  <si>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</si>
  <si>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</si>
  <si>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</si>
  <si>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</si>
  <si>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</si>
  <si>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</si>
  <si>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</si>
  <si>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</si>
  <si>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</si>
  <si>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</si>
  <si>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</si>
  <si>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</si>
  <si>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</si>
  <si>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</si>
  <si>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</si>
  <si>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</si>
  <si>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</si>
  <si>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</si>
  <si>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</si>
  <si>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</si>
  <si>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</si>
  <si>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</si>
  <si>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</si>
  <si>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</si>
  <si>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</si>
  <si>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</si>
  <si>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</si>
  <si>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</si>
  <si>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</si>
  <si>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</si>
  <si>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</si>
  <si>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</si>
  <si>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</si>
  <si>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</si>
  <si>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</si>
  <si>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</si>
  <si>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</si>
  <si>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</si>
  <si>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</si>
  <si>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</si>
  <si>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</si>
  <si>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</si>
  <si>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</si>
  <si>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</si>
  <si>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</si>
  <si>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</si>
  <si>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</si>
  <si>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</si>
  <si>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</si>
  <si>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</si>
  <si>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</si>
  <si>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</si>
  <si>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</si>
  <si>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</si>
  <si>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</si>
  <si>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</si>
  <si>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</si>
  <si>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</si>
  <si>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</si>
  <si>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</si>
  <si>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</si>
  <si>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</si>
  <si>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</si>
  <si>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</si>
  <si>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</si>
  <si>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</si>
  <si>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</si>
  <si>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</si>
  <si>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</si>
  <si>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</si>
  <si>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</si>
  <si>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</si>
  <si>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</si>
  <si>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</si>
  <si>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</si>
  <si>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</si>
  <si>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</si>
  <si>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</si>
  <si>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</si>
  <si>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</si>
  <si>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</si>
  <si>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</si>
  <si>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</si>
  <si>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</si>
  <si>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</si>
  <si>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</si>
  <si>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</si>
  <si>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</si>
  <si>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</si>
  <si>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</si>
  <si>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</si>
  <si>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</si>
  <si>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</si>
  <si>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</si>
  <si>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</si>
  <si>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</si>
  <si>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</si>
  <si>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</si>
  <si>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</si>
  <si>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</si>
  <si>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</si>
  <si>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</si>
  <si>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</si>
  <si>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</si>
  <si>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</si>
  <si>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</si>
  <si>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</si>
  <si>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</si>
  <si>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</si>
  <si>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</si>
  <si>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</si>
  <si>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</si>
  <si>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</si>
  <si>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</si>
  <si>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</si>
  <si>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</si>
  <si>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</si>
  <si>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</si>
  <si>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</si>
  <si>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</si>
  <si>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</si>
  <si>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</si>
  <si>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</si>
  <si>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</si>
  <si>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</si>
  <si>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</si>
  <si>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</si>
  <si>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</si>
  <si>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</si>
  <si>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</si>
  <si>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</si>
  <si>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</si>
  <si>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</si>
  <si>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</si>
  <si>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</si>
  <si>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</si>
  <si>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</si>
  <si>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</si>
  <si>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</si>
  <si>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</si>
  <si>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</si>
  <si>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</si>
  <si>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</si>
  <si>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</si>
  <si>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</si>
  <si>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</si>
  <si>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</si>
  <si>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</si>
  <si>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</si>
  <si>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</si>
  <si>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</si>
  <si>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</si>
  <si>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</si>
  <si>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</si>
  <si>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</si>
  <si>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</si>
  <si>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</si>
  <si>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</si>
  <si>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</si>
  <si>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</si>
  <si>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</si>
  <si>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</si>
  <si>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</si>
  <si>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</si>
  <si>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</si>
  <si>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</si>
  <si>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</si>
  <si>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</si>
  <si>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</si>
  <si>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</si>
  <si>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</si>
  <si>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</si>
  <si>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</si>
  <si>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</si>
  <si>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</si>
  <si>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</si>
  <si>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</si>
  <si>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</si>
  <si>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</si>
  <si>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</si>
  <si>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</si>
  <si>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</si>
  <si>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</si>
  <si>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</si>
  <si>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</si>
  <si>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</si>
  <si>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</si>
  <si>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</si>
  <si>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</si>
  <si>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</si>
  <si>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</si>
  <si>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</si>
  <si>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</si>
  <si>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</si>
  <si>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</si>
  <si>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</si>
  <si>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</si>
  <si>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</si>
  <si>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</si>
  <si>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</si>
  <si>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</si>
  <si>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</si>
  <si>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</si>
  <si>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</si>
  <si>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</si>
  <si>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</si>
  <si>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</si>
  <si>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</si>
  <si>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</si>
  <si>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</si>
  <si>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</si>
  <si>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</si>
  <si>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</si>
  <si>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</si>
  <si>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</si>
  <si>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</si>
  <si>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</si>
  <si>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</si>
  <si>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</si>
  <si>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</si>
  <si>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</si>
  <si>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</si>
  <si>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</si>
  <si>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</si>
  <si>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</si>
  <si>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</si>
  <si>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</si>
  <si>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</si>
  <si>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</si>
  <si>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</si>
  <si>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</si>
  <si>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</si>
  <si>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</si>
  <si>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</si>
  <si>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</si>
  <si>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</si>
  <si>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</si>
  <si>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</si>
  <si>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</si>
  <si>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</si>
  <si>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</si>
  <si>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</si>
  <si>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</si>
  <si>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</si>
  <si>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</si>
  <si>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</si>
  <si>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</si>
  <si>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</si>
  <si>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</si>
  <si>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</si>
  <si>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</si>
  <si>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</si>
  <si>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</si>
  <si>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</si>
  <si>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</si>
  <si>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</si>
  <si>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</si>
  <si>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</si>
  <si>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</si>
  <si>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</si>
  <si>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</si>
  <si>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</si>
  <si>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</si>
  <si>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</si>
  <si>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</si>
  <si>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</si>
  <si>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</si>
  <si>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</si>
  <si>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</si>
  <si>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</si>
  <si>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</si>
  <si>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</si>
  <si>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</si>
  <si>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</si>
  <si>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</si>
  <si>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</si>
  <si>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</si>
  <si>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</si>
  <si>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</si>
  <si>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</si>
  <si>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</si>
  <si>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</si>
  <si>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</si>
  <si>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</si>
  <si>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</si>
  <si>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</si>
  <si>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</si>
  <si>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</si>
  <si>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</si>
  <si>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</si>
  <si>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</si>
  <si>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</si>
  <si>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</si>
  <si>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</si>
  <si>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</si>
  <si>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</si>
  <si>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</si>
  <si>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</si>
  <si>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</si>
  <si>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</si>
  <si>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</si>
  <si>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</si>
  <si>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</si>
  <si>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</si>
  <si>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</si>
  <si>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</si>
  <si>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</si>
  <si>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</si>
  <si>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</si>
  <si>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</si>
  <si>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</si>
  <si>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</si>
  <si>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</si>
  <si>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</si>
  <si>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</si>
  <si>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</si>
  <si>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</si>
  <si>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</si>
  <si>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</si>
  <si>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</si>
  <si>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</si>
  <si>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</si>
  <si>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</si>
  <si>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</si>
  <si>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</si>
  <si>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</si>
  <si>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</si>
  <si>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</si>
  <si>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</si>
  <si>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</si>
  <si>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</si>
  <si>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</si>
  <si>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</si>
  <si>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</si>
  <si>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</si>
  <si>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</si>
  <si>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</si>
  <si>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</si>
  <si>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</si>
  <si>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</si>
  <si>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</si>
  <si>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</si>
  <si>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</si>
  <si>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</si>
  <si>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</si>
  <si>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</si>
  <si>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</si>
  <si>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</si>
  <si>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</si>
  <si>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</si>
  <si>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</si>
  <si>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</si>
  <si>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</si>
  <si>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</si>
  <si>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</si>
  <si>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</si>
  <si>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</si>
  <si>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</si>
  <si>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</si>
  <si>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</si>
  <si>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</si>
  <si>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</si>
  <si>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</si>
  <si>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</si>
  <si>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</si>
  <si>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</si>
  <si>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</si>
  <si>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</si>
  <si>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</si>
  <si>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</si>
  <si>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</si>
  <si>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</si>
  <si>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</si>
  <si>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</si>
  <si>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</si>
  <si>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</si>
  <si>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</si>
  <si>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</si>
  <si>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</si>
  <si>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</si>
  <si>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</si>
  <si>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</si>
  <si>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</si>
  <si>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</si>
  <si>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</si>
  <si>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</si>
  <si>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</si>
  <si>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</si>
  <si>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</si>
  <si>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</si>
  <si>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</si>
  <si>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</si>
  <si>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</si>
  <si>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</si>
  <si>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</si>
  <si>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</si>
  <si>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</si>
  <si>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</si>
  <si>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</si>
  <si>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</si>
  <si>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</si>
  <si>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</si>
  <si>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</si>
  <si>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</si>
  <si>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</si>
  <si>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</si>
  <si>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</si>
  <si>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</si>
  <si>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</si>
  <si>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</si>
  <si>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</si>
  <si>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</si>
  <si>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</si>
  <si>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</si>
  <si>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</si>
  <si>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</si>
  <si>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</si>
  <si>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</si>
  <si>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</si>
  <si>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</si>
  <si>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</si>
  <si>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</si>
  <si>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</si>
  <si>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</si>
  <si>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</si>
  <si>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</si>
  <si>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</si>
  <si>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</si>
  <si>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</si>
  <si>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</si>
  <si>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</si>
  <si>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</si>
  <si>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</si>
  <si>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</si>
  <si>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</si>
  <si>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</si>
  <si>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</si>
  <si>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</si>
  <si>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</si>
  <si>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</si>
  <si>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</si>
  <si>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</si>
  <si>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</si>
  <si>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</si>
  <si>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</si>
  <si>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</si>
  <si>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</si>
  <si>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</si>
  <si>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</si>
  <si>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</si>
  <si>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</si>
  <si>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</si>
  <si>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</si>
  <si>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</si>
  <si>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</si>
  <si>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</si>
  <si>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</si>
  <si>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</si>
  <si>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</si>
  <si>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</si>
  <si>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</si>
  <si>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</si>
  <si>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</si>
  <si>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</si>
  <si>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</si>
  <si>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</si>
  <si>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</si>
  <si>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</si>
  <si>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</si>
  <si>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</si>
  <si>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</si>
  <si>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</si>
  <si>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</si>
  <si>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</si>
  <si>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</si>
  <si>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</si>
  <si>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</si>
  <si>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</si>
  <si>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</si>
  <si>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</si>
  <si>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</si>
  <si>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</si>
  <si>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</si>
  <si>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</si>
  <si>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</si>
  <si>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</si>
  <si>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</si>
  <si>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</si>
  <si>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</si>
  <si>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</si>
  <si>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</si>
  <si>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</si>
  <si>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</si>
  <si>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</si>
  <si>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</si>
  <si>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</si>
  <si>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</si>
  <si>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</si>
  <si>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</si>
  <si>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</si>
  <si>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</si>
  <si>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</si>
  <si>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</si>
  <si>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</si>
  <si>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</si>
  <si>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</si>
  <si>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</si>
  <si>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</si>
  <si>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</si>
  <si>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</si>
  <si>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</si>
  <si>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</si>
  <si>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</si>
  <si>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</si>
  <si>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</si>
  <si>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</si>
  <si>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</si>
  <si>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</si>
  <si>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</si>
  <si>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</si>
  <si>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</si>
  <si>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</si>
  <si>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</si>
  <si>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</si>
  <si>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</si>
  <si>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</si>
  <si>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</si>
  <si>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</si>
  <si>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</si>
  <si>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</si>
  <si>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</si>
  <si>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</si>
  <si>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</si>
  <si>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</si>
  <si>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</si>
  <si>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</si>
  <si>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</si>
  <si>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</si>
  <si>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</si>
  <si>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</si>
  <si>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</si>
  <si>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</si>
  <si>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</si>
  <si>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</si>
  <si>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</si>
  <si>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</si>
  <si>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</si>
  <si>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</si>
  <si>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</si>
  <si>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</si>
  <si>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</si>
  <si>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</si>
  <si>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</si>
  <si>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</si>
  <si>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</si>
  <si>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</si>
  <si>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</si>
  <si>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</si>
  <si>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</si>
  <si>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</si>
  <si>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</si>
  <si>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</si>
  <si>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</si>
  <si>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</si>
  <si>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</si>
  <si>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</si>
  <si>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</si>
  <si>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</si>
  <si>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</si>
  <si>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</si>
  <si>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</si>
  <si>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</si>
  <si>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</si>
  <si>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</si>
  <si>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</si>
  <si>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</si>
  <si>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</si>
  <si>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</si>
  <si>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</si>
  <si>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</si>
  <si>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</si>
  <si>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</si>
  <si>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</si>
  <si>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</si>
  <si>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</si>
  <si>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</si>
  <si>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</si>
  <si>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</si>
  <si>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</si>
  <si>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</si>
  <si>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</si>
  <si>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</si>
  <si>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</si>
  <si>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</si>
  <si>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</si>
  <si>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</si>
  <si>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</si>
  <si>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</si>
  <si>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</si>
  <si>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</si>
  <si>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</si>
  <si>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</si>
  <si>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</si>
  <si>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</si>
  <si>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</si>
  <si>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</si>
  <si>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</si>
  <si>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</si>
  <si>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</si>
  <si>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</si>
  <si>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</si>
  <si>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</si>
  <si>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</si>
  <si>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</si>
  <si>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</si>
  <si>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</si>
  <si>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</si>
  <si>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</si>
  <si>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</si>
  <si>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</si>
  <si>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</si>
  <si>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</si>
  <si>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</si>
  <si>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</si>
  <si>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</si>
  <si>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</si>
  <si>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</si>
  <si>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</si>
  <si>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</si>
  <si>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</si>
  <si>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</si>
  <si>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</si>
  <si>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</si>
  <si>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</si>
  <si>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</si>
  <si>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</si>
  <si>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</si>
  <si>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</si>
  <si>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</si>
  <si>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</si>
  <si>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</si>
  <si>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</si>
  <si>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</si>
  <si>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</si>
  <si>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</si>
  <si>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</si>
  <si>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</si>
  <si>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</si>
  <si>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</si>
  <si>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</si>
  <si>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</si>
  <si>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</si>
  <si>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</si>
  <si>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</si>
  <si>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</si>
  <si>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</si>
  <si>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</si>
  <si>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</si>
  <si>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</si>
  <si>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</si>
  <si>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</si>
  <si>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</si>
  <si>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</si>
  <si>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</si>
  <si>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</si>
  <si>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</si>
  <si>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</si>
  <si>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</si>
  <si>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</si>
  <si>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</si>
  <si>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</si>
  <si>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</si>
  <si>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</si>
  <si>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</si>
  <si>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</si>
  <si>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</si>
  <si>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</si>
  <si>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</si>
  <si>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</si>
  <si>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</si>
  <si>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</si>
  <si>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</si>
  <si>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</si>
  <si>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</si>
  <si>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</si>
  <si>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</si>
  <si>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</si>
  <si>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</si>
  <si>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</si>
  <si>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</si>
  <si>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</si>
  <si>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</si>
  <si>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</si>
  <si>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</si>
  <si>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</si>
  <si>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</si>
  <si>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</si>
  <si>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</si>
  <si>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</si>
  <si>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</si>
  <si>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</si>
  <si>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</si>
  <si>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</si>
  <si>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</si>
  <si>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</si>
  <si>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</si>
  <si>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</si>
  <si>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</si>
  <si>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</si>
  <si>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</si>
  <si>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</si>
  <si>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</si>
  <si>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</si>
  <si>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</si>
  <si>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</si>
  <si>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</si>
  <si>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</si>
  <si>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</si>
  <si>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</si>
  <si>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</si>
  <si>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</si>
  <si>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</si>
  <si>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</si>
  <si>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</si>
  <si>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</si>
  <si>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</si>
  <si>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</si>
  <si>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</si>
  <si>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</si>
  <si>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</si>
  <si>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</si>
  <si>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</si>
  <si>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</si>
  <si>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</si>
  <si>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</si>
  <si>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</si>
  <si>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</si>
  <si>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</si>
  <si>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</si>
  <si>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</si>
  <si>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</si>
  <si>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</si>
  <si>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</si>
  <si>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</si>
  <si>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</si>
  <si>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</si>
  <si>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</si>
  <si>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</si>
  <si>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</si>
  <si>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</si>
  <si>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</si>
  <si>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</si>
  <si>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</si>
  <si>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</si>
  <si>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</si>
  <si>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</si>
  <si>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</si>
  <si>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</si>
  <si>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</si>
  <si>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</si>
  <si>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</si>
  <si>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</si>
  <si>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</si>
  <si>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</si>
  <si>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</si>
  <si>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</si>
  <si>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</si>
  <si>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</si>
  <si>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</si>
  <si>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</si>
  <si>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</si>
  <si>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</si>
  <si>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</si>
  <si>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</si>
  <si>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</si>
  <si>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</si>
  <si>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</si>
  <si>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</si>
  <si>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</si>
  <si>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</si>
  <si>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</si>
  <si>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</si>
  <si>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</si>
  <si>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</si>
  <si>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</si>
  <si>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</si>
  <si>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</si>
  <si>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</si>
  <si>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</si>
  <si>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</si>
  <si>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</si>
  <si>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</si>
  <si>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</si>
  <si>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</si>
  <si>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</si>
  <si>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</si>
  <si>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</si>
  <si>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</si>
  <si>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</si>
  <si>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</si>
  <si>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</si>
  <si>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</si>
  <si>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</si>
  <si>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</si>
  <si>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</si>
  <si>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</si>
  <si>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</si>
  <si>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</si>
  <si>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</si>
  <si>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</si>
  <si>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</si>
  <si>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</si>
  <si>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</si>
  <si>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</si>
  <si>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</si>
  <si>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</si>
  <si>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</si>
  <si>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</si>
  <si>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</si>
  <si>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</si>
  <si>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</si>
  <si>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</si>
  <si>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</si>
  <si>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</si>
  <si>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</si>
  <si>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</si>
  <si>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</si>
  <si>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</si>
  <si>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</si>
  <si>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</si>
  <si>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</si>
  <si>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</si>
  <si>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</si>
  <si>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</si>
  <si>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</si>
  <si>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</si>
  <si>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</si>
  <si>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</si>
  <si>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</si>
  <si>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</si>
  <si>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</si>
  <si>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</si>
  <si>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</si>
  <si>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</si>
  <si>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</si>
  <si>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</si>
  <si>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</si>
  <si>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</si>
  <si>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</si>
  <si>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</si>
  <si>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</si>
  <si>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</si>
  <si>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</si>
  <si>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</si>
  <si>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</si>
  <si>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</si>
  <si>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</si>
  <si>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</si>
  <si>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</si>
  <si>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</si>
  <si>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</si>
  <si>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</si>
  <si>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</si>
  <si>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</si>
  <si>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</si>
  <si>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</si>
  <si>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</si>
  <si>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</si>
  <si>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</si>
  <si>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</si>
  <si>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</si>
  <si>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</si>
  <si>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</si>
  <si>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</si>
  <si>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</si>
  <si>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</si>
  <si>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</si>
  <si>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</si>
  <si>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</si>
  <si>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</si>
  <si>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</si>
  <si>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</si>
  <si>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</si>
  <si>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</si>
  <si>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</si>
  <si>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</si>
  <si>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</si>
  <si>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</si>
  <si>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</si>
  <si>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</si>
  <si>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</si>
  <si>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</si>
  <si>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</si>
  <si>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</si>
  <si>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</si>
  <si>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</si>
  <si>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</si>
  <si>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</si>
  <si>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</si>
  <si>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</si>
  <si>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</si>
  <si>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</si>
  <si>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</si>
  <si>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</si>
  <si>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</si>
  <si>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</si>
  <si>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</si>
  <si>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</si>
  <si>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</si>
  <si>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</si>
  <si>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</si>
  <si>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</si>
  <si>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</si>
  <si>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</si>
  <si>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</si>
  <si>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</si>
  <si>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</si>
  <si>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</si>
  <si>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</si>
  <si>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</si>
  <si>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</si>
  <si>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</si>
  <si>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</si>
  <si>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</si>
  <si>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</si>
  <si>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</si>
  <si>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</si>
  <si>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</si>
  <si>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</si>
  <si>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</si>
  <si>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</si>
  <si>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</si>
  <si>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</si>
  <si>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</si>
  <si>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</si>
  <si>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</si>
  <si>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</si>
  <si>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</si>
  <si>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</si>
  <si>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</si>
  <si>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</si>
  <si>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</si>
  <si>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</si>
  <si>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</si>
  <si>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</si>
  <si>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</si>
  <si>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</si>
  <si>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</si>
  <si>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</si>
  <si>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</si>
  <si>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</si>
  <si>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</si>
  <si>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</si>
  <si>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</si>
  <si>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</si>
  <si>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</si>
  <si>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</si>
  <si>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</si>
  <si>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</si>
  <si>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</si>
  <si>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</si>
  <si>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</si>
  <si>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</si>
  <si>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</si>
  <si>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</si>
  <si>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</si>
  <si>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</si>
  <si>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</si>
  <si>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</si>
  <si>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</si>
  <si>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</si>
  <si>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</si>
  <si>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</si>
  <si>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</si>
  <si>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</si>
  <si>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</si>
  <si>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</si>
  <si>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</si>
  <si>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</si>
  <si>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</si>
  <si>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</si>
  <si>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</si>
  <si>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</si>
  <si>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</si>
  <si>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</si>
  <si>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</si>
  <si>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</si>
  <si>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</si>
  <si>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</si>
  <si>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</si>
  <si>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</si>
  <si>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</si>
  <si>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</si>
  <si>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</si>
  <si>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</si>
  <si>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</si>
  <si>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</si>
  <si>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</si>
  <si>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</si>
  <si>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</si>
  <si>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</si>
  <si>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</si>
  <si>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</si>
  <si>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</si>
  <si>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</si>
  <si>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</si>
  <si>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</si>
  <si>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</si>
  <si>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</si>
  <si>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</si>
  <si>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</si>
  <si>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</si>
  <si>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</si>
  <si>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</si>
  <si>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</si>
  <si>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</si>
  <si>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</si>
  <si>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</si>
  <si>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</si>
  <si>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</si>
  <si>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</si>
  <si>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</si>
  <si>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</si>
  <si>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</si>
  <si>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</si>
  <si>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</si>
  <si>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</si>
  <si>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</si>
  <si>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</si>
  <si>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</si>
  <si>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</si>
  <si>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</si>
  <si>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</si>
  <si>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</si>
  <si>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</si>
  <si>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</si>
  <si>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</si>
  <si>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</si>
  <si>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</si>
  <si>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</si>
  <si>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</si>
  <si>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</si>
  <si>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</si>
  <si>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</si>
  <si>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</si>
  <si>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</si>
  <si>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</si>
  <si>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</si>
  <si>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</si>
  <si>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</si>
  <si>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</si>
  <si>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</si>
  <si>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</si>
  <si>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</si>
  <si>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</si>
  <si>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</si>
  <si>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</si>
  <si>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</si>
  <si>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</si>
  <si>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</si>
  <si>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</si>
  <si>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</si>
  <si>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</si>
  <si>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</si>
  <si>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</si>
  <si>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</si>
  <si>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</si>
  <si>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</si>
  <si>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</si>
  <si>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</si>
  <si>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</si>
  <si>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</si>
  <si>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</si>
  <si>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</si>
  <si>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</si>
  <si>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</si>
  <si>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</si>
  <si>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</si>
  <si>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</si>
  <si>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</si>
  <si>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</si>
  <si>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</si>
  <si>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</si>
  <si>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</si>
  <si>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</si>
  <si>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</si>
  <si>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</si>
  <si>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</si>
  <si>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</si>
  <si>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</si>
  <si>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</si>
  <si>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</si>
  <si>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</si>
  <si>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</si>
  <si>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</si>
  <si>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</si>
  <si>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</si>
  <si>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</si>
  <si>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</si>
  <si>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</si>
  <si>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</si>
  <si>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</si>
  <si>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</si>
  <si>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</si>
  <si>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</si>
  <si>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</si>
  <si>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</si>
  <si>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</si>
  <si>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</si>
  <si>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</si>
  <si>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</si>
  <si>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</si>
  <si>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</si>
  <si>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</si>
  <si>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</si>
  <si>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</si>
  <si>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</si>
  <si>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</si>
  <si>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</si>
  <si>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</si>
  <si>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</si>
  <si>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</si>
  <si>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</si>
  <si>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</si>
  <si>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</si>
  <si>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</si>
  <si>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</si>
  <si>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</si>
  <si>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</si>
  <si>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</si>
  <si>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</si>
  <si>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</si>
  <si>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</si>
  <si>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</si>
  <si>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</si>
  <si>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</si>
  <si>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</si>
  <si>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</si>
  <si>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</si>
  <si>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</si>
  <si>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</si>
  <si>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</si>
  <si>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</si>
  <si>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</si>
  <si>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</si>
  <si>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</si>
  <si>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</si>
  <si>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</si>
  <si>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</si>
  <si>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</si>
  <si>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</si>
  <si>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</si>
  <si>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</si>
  <si>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</si>
  <si>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</si>
  <si>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</si>
  <si>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</si>
  <si>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</si>
  <si>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</si>
  <si>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</si>
  <si>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</si>
  <si>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</si>
  <si>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</si>
  <si>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</si>
  <si>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</si>
  <si>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</si>
  <si>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</si>
  <si>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</si>
  <si>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</si>
  <si>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</si>
  <si>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</si>
  <si>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</si>
  <si>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</si>
  <si>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</si>
  <si>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</si>
  <si>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</si>
  <si>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</si>
  <si>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</si>
  <si>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</si>
  <si>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</si>
  <si>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</si>
  <si>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</si>
  <si>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</si>
  <si>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</si>
  <si>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</si>
  <si>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</si>
  <si>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</si>
  <si>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</si>
  <si>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</si>
  <si>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</si>
  <si>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</si>
  <si>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</si>
  <si>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</si>
  <si>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</si>
  <si>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</si>
  <si>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</si>
  <si>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</si>
  <si>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</si>
  <si>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</si>
  <si>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</si>
  <si>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</si>
  <si>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</si>
  <si>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</si>
  <si>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</si>
  <si>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</si>
  <si>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</si>
  <si>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</si>
  <si>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</si>
  <si>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</si>
  <si>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</si>
  <si>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</si>
  <si>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</si>
  <si>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</si>
  <si>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</si>
  <si>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</si>
  <si>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</si>
  <si>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</si>
  <si>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</si>
  <si>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</si>
  <si>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</si>
  <si>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</si>
  <si>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</si>
  <si>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</si>
  <si>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</si>
  <si>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</si>
  <si>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</si>
  <si>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</si>
  <si>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</si>
  <si>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</si>
  <si>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</si>
  <si>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</si>
  <si>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</si>
  <si>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</si>
  <si>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</si>
  <si>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</si>
  <si>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</si>
  <si>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</si>
  <si>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</si>
  <si>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</si>
  <si>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</si>
  <si>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</si>
  <si>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</si>
  <si>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</si>
  <si>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</si>
  <si>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</si>
  <si>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</si>
  <si>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</si>
  <si>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</si>
  <si>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</si>
  <si>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</si>
  <si>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</si>
  <si>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</si>
  <si>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</si>
  <si>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</si>
  <si>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</si>
  <si>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</si>
  <si>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</si>
  <si>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</si>
  <si>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</si>
  <si>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</si>
  <si>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</si>
  <si>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</si>
  <si>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</si>
  <si>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</si>
  <si>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</si>
  <si>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</si>
  <si>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</si>
  <si>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</si>
  <si>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</si>
  <si>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</si>
  <si>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</si>
  <si>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</si>
  <si>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</si>
  <si>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</si>
  <si>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</si>
  <si>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</si>
  <si>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</si>
  <si>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</si>
  <si>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</si>
  <si>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</si>
  <si>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</si>
  <si>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</si>
  <si>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</si>
  <si>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</si>
  <si>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</si>
  <si>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</si>
  <si>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</si>
  <si>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</si>
  <si>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</si>
  <si>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</si>
  <si>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</si>
  <si>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</si>
  <si>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</si>
  <si>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</si>
  <si>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</si>
  <si>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</si>
  <si>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</si>
  <si>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</si>
  <si>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</si>
  <si>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</si>
  <si>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</si>
  <si>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</si>
  <si>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</si>
  <si>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</si>
  <si>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</si>
  <si>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</si>
  <si>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</si>
  <si>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</si>
  <si>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</si>
  <si>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</si>
  <si>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</si>
  <si>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</si>
  <si>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</si>
  <si>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</si>
  <si>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</si>
  <si>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</si>
  <si>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</si>
  <si>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</si>
  <si>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</si>
  <si>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</si>
  <si>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</si>
  <si>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</si>
  <si>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</si>
  <si>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</si>
  <si>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</si>
  <si>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</si>
  <si>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</si>
  <si>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</si>
  <si>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</si>
  <si>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</si>
  <si>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</si>
  <si>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</si>
  <si>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</si>
  <si>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</si>
  <si>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</si>
  <si>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</si>
  <si>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</si>
  <si>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</si>
  <si>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</si>
  <si>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</si>
  <si>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</si>
  <si>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</si>
  <si>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</si>
  <si>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</si>
  <si>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</si>
  <si>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</si>
  <si>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</si>
  <si>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</si>
  <si>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</si>
  <si>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</si>
  <si>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</si>
  <si>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</si>
  <si>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</si>
  <si>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</si>
  <si>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</si>
  <si>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</si>
  <si>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</si>
  <si>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</si>
  <si>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</si>
  <si>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</si>
  <si>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</si>
  <si>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</si>
  <si>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</si>
  <si>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</si>
  <si>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</si>
  <si>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</si>
  <si>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</si>
  <si>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</si>
  <si>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</si>
  <si>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</si>
  <si>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</si>
  <si>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</si>
  <si>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</si>
  <si>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</si>
  <si>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</si>
  <si>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</si>
  <si>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</si>
  <si>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</si>
  <si>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</si>
  <si>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</si>
  <si>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</si>
  <si>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</si>
  <si>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</si>
  <si>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</si>
  <si>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</si>
  <si>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</si>
  <si>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</si>
  <si>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</si>
  <si>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</si>
  <si>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</si>
  <si>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</si>
  <si>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</si>
  <si>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</si>
  <si>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</si>
  <si>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</si>
  <si>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</si>
  <si>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</si>
  <si>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</si>
  <si>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</si>
  <si>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</si>
  <si>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</si>
  <si>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</si>
  <si>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</si>
  <si>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</si>
  <si>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</si>
  <si>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</si>
  <si>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</si>
  <si>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</si>
  <si>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</si>
  <si>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</si>
  <si>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</si>
  <si>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</si>
  <si>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</si>
  <si>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</si>
  <si>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</si>
  <si>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</si>
  <si>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</si>
  <si>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</si>
  <si>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</si>
  <si>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</si>
  <si>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</si>
  <si>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</si>
  <si>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</si>
  <si>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</si>
  <si>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</si>
  <si>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</si>
  <si>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</si>
  <si>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</si>
  <si>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</si>
  <si>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</si>
  <si>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</si>
  <si>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</si>
  <si>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</si>
  <si>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</si>
  <si>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</si>
  <si>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</si>
  <si>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</si>
  <si>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</si>
  <si>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</si>
  <si>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</si>
  <si>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</si>
  <si>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</si>
  <si>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</si>
  <si>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</si>
  <si>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</si>
  <si>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</si>
  <si>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</si>
  <si>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</si>
  <si>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</si>
  <si>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</si>
  <si>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</si>
  <si>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</si>
  <si>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</si>
  <si>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</si>
  <si>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</si>
  <si>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</si>
  <si>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</si>
  <si>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</si>
  <si>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</si>
  <si>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</si>
  <si>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</si>
  <si>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</si>
  <si>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</si>
  <si>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</si>
  <si>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</si>
  <si>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</si>
  <si>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</si>
  <si>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</si>
  <si>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</si>
  <si>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</si>
  <si>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</si>
  <si>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</si>
  <si>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</si>
  <si>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</si>
  <si>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</si>
  <si>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</si>
  <si>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</si>
  <si>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</si>
  <si>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</si>
  <si>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</si>
  <si>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</si>
  <si>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</si>
  <si>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</si>
  <si>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</si>
  <si>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</si>
  <si>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</si>
  <si>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</si>
  <si>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</si>
  <si>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</si>
  <si>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</si>
  <si>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</si>
  <si>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</si>
  <si>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</si>
  <si>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</si>
  <si>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</si>
  <si>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</si>
  <si>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</si>
  <si>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</si>
  <si>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</si>
  <si>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</si>
  <si>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</si>
  <si>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</si>
  <si>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</si>
  <si>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</si>
  <si>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</si>
  <si>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</si>
  <si>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</si>
  <si>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</si>
  <si>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</si>
  <si>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</si>
  <si>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</si>
  <si>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</si>
  <si>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</si>
  <si>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</si>
  <si>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</si>
  <si>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</si>
  <si>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</si>
  <si>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</si>
  <si>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</si>
  <si>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</si>
  <si>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</si>
  <si>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</si>
  <si>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</si>
  <si>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</si>
  <si>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</si>
  <si>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</si>
  <si>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</si>
  <si>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</si>
  <si>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</si>
  <si>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</si>
  <si>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</si>
  <si>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</si>
  <si>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</si>
  <si>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</si>
  <si>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</si>
  <si>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</si>
  <si>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</si>
  <si>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</si>
  <si>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</si>
  <si>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</si>
  <si>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</si>
  <si>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</si>
  <si>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</si>
  <si>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</si>
  <si>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</si>
  <si>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</si>
  <si>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</si>
  <si>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</si>
  <si>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</si>
  <si>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</si>
  <si>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</si>
  <si>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</si>
  <si>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</si>
  <si>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</si>
  <si>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</si>
  <si>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</si>
  <si>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</si>
  <si>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</si>
  <si>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</si>
  <si>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</si>
  <si>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</si>
  <si>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</si>
  <si>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</si>
  <si>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</si>
  <si>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</si>
  <si>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</si>
  <si>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</si>
  <si>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</si>
  <si>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</si>
  <si>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</si>
  <si>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</si>
  <si>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</si>
  <si>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</si>
  <si>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</si>
  <si>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</si>
  <si>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</si>
  <si>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</si>
  <si>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</si>
  <si>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</si>
  <si>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</si>
  <si>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</si>
  <si>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</si>
  <si>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</si>
  <si>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</si>
  <si>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</si>
  <si>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</si>
  <si>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</si>
  <si>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</si>
  <si>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</si>
  <si>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</si>
  <si>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</si>
  <si>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</si>
  <si>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</si>
  <si>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</si>
  <si>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</si>
  <si>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</si>
  <si>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</si>
  <si>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</si>
  <si>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</si>
  <si>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</si>
  <si>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</si>
  <si>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</si>
  <si>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</si>
  <si>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</si>
  <si>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</si>
  <si>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</si>
  <si>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</si>
  <si>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</si>
  <si>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</si>
  <si>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</si>
  <si>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</si>
  <si>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</si>
  <si>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</si>
  <si>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</si>
  <si>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</si>
  <si>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</si>
  <si>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</si>
  <si>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</si>
  <si>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</si>
  <si>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</si>
  <si>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</si>
  <si>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</si>
  <si>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</si>
  <si>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</si>
  <si>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</si>
  <si>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</si>
  <si>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</si>
  <si>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</si>
  <si>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</si>
  <si>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</si>
  <si>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</si>
  <si>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</si>
  <si>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</si>
  <si>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</si>
  <si>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</si>
  <si>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</si>
  <si>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</si>
  <si>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</si>
  <si>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</si>
  <si>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</si>
  <si>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</si>
  <si>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</si>
  <si>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</si>
  <si>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</si>
  <si>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</si>
  <si>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</si>
  <si>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</si>
  <si>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</si>
  <si>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</si>
  <si>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</si>
  <si>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</si>
  <si>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</si>
  <si>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</si>
  <si>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</si>
  <si>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</si>
  <si>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</si>
  <si>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</si>
  <si>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</si>
  <si>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</si>
  <si>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</si>
  <si>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</si>
  <si>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</si>
  <si>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</si>
  <si>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</si>
  <si>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</si>
  <si>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</si>
  <si>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</si>
  <si>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</si>
  <si>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</si>
  <si>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</si>
  <si>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</si>
  <si>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</si>
  <si>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</si>
  <si>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</si>
  <si>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</si>
  <si>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</si>
  <si>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</si>
  <si>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</si>
  <si>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</si>
  <si>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</si>
  <si>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</si>
  <si>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</si>
  <si>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</si>
  <si>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</si>
  <si>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</si>
  <si>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</si>
  <si>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</si>
  <si>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</si>
  <si>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</si>
  <si>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</si>
  <si>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</si>
  <si>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</si>
  <si>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</si>
  <si>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</si>
  <si>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</si>
  <si>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</si>
  <si>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</si>
  <si>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</si>
  <si>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</si>
  <si>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</si>
  <si>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</si>
  <si>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</si>
  <si>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</si>
  <si>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</si>
  <si>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</si>
  <si>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</si>
  <si>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</si>
  <si>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</si>
  <si>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</si>
  <si>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</si>
  <si>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</si>
  <si>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</si>
  <si>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</si>
  <si>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</si>
  <si>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</si>
  <si>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</si>
  <si>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</si>
  <si>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</si>
  <si>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</si>
  <si>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</si>
  <si>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</si>
  <si>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</si>
  <si>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</si>
  <si>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</si>
  <si>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</si>
  <si>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</si>
  <si>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</si>
  <si>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</si>
  <si>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</si>
  <si>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</si>
  <si>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</si>
  <si>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</si>
  <si>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</si>
  <si>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</si>
  <si>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</si>
  <si>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</si>
  <si>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</si>
  <si>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</si>
  <si>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</si>
  <si>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</si>
  <si>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</si>
  <si>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</si>
  <si>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</si>
  <si>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</si>
  <si>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</si>
  <si>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</si>
  <si>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</si>
  <si>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</si>
  <si>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</si>
  <si>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</si>
  <si>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</si>
  <si>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</si>
  <si>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</si>
  <si>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</si>
  <si>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</si>
  <si>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</si>
  <si>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</si>
  <si>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</si>
  <si>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</si>
  <si>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</si>
  <si>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</si>
  <si>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</si>
  <si>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</si>
  <si>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</si>
  <si>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</si>
  <si>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</si>
  <si>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</si>
  <si>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</si>
  <si>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</si>
  <si>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</si>
  <si>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</si>
  <si>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</si>
  <si>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</si>
  <si>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</si>
  <si>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</si>
  <si>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</si>
  <si>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</si>
  <si>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</si>
  <si>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</si>
  <si>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</si>
  <si>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</si>
  <si>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</si>
  <si>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</si>
  <si>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</si>
  <si>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</si>
  <si>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</si>
  <si>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</si>
  <si>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</si>
  <si>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</si>
  <si>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</si>
  <si>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</si>
  <si>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</si>
  <si>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</si>
  <si>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</si>
  <si>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</si>
  <si>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</si>
  <si>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</si>
  <si>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</si>
  <si>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</si>
  <si>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</si>
  <si>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</si>
  <si>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</si>
  <si>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</si>
  <si>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</si>
  <si>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</si>
  <si>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</si>
  <si>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</si>
  <si>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</si>
  <si>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</si>
  <si>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</si>
  <si>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</si>
  <si>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</si>
  <si>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</si>
  <si>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</si>
  <si>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</si>
  <si>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</si>
  <si>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</si>
  <si>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</si>
  <si>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</si>
  <si>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</si>
  <si>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</si>
  <si>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</si>
  <si>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</si>
  <si>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</si>
  <si>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</si>
  <si>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</si>
  <si>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</si>
  <si>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</si>
  <si>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</si>
  <si>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</si>
  <si>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</si>
  <si>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</si>
  <si>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</si>
  <si>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</si>
  <si>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</si>
  <si>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</si>
  <si>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</si>
  <si>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</si>
  <si>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</si>
  <si>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</si>
  <si>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</si>
  <si>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</si>
  <si>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</si>
  <si>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</si>
  <si>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</si>
  <si>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</si>
  <si>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</si>
  <si>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</si>
  <si>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</si>
  <si>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</si>
  <si>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</si>
  <si>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</si>
  <si>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</si>
  <si>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</si>
  <si>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</si>
  <si>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</si>
  <si>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</si>
  <si>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</si>
  <si>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</si>
  <si>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</si>
  <si>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</si>
  <si>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</si>
  <si>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</si>
  <si>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</si>
  <si>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</si>
  <si>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</si>
  <si>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</si>
  <si>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</si>
  <si>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</si>
  <si>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</si>
  <si>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</si>
  <si>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</si>
  <si>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</si>
  <si>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</si>
  <si>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</si>
  <si>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</si>
  <si>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</si>
  <si>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</si>
  <si>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</si>
  <si>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</si>
  <si>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</si>
  <si>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</si>
  <si>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</si>
  <si>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</si>
  <si>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</si>
  <si>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</si>
  <si>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</si>
  <si>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</si>
  <si>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</si>
  <si>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</si>
  <si>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</si>
  <si>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</si>
  <si>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</si>
  <si>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</si>
  <si>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</si>
  <si>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</si>
  <si>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</si>
  <si>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</si>
  <si>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</si>
  <si>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</si>
  <si>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</si>
  <si>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</si>
  <si>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</si>
  <si>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</si>
  <si>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</si>
  <si>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</si>
  <si>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</si>
  <si>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</si>
  <si>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</si>
  <si>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</si>
  <si>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</si>
  <si>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</si>
  <si>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</si>
  <si>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</si>
  <si>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</si>
  <si>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</si>
  <si>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</si>
  <si>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</si>
  <si>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</si>
  <si>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</si>
  <si>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</si>
  <si>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</si>
  <si>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</si>
  <si>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</si>
  <si>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</si>
  <si>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</si>
  <si>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</si>
  <si>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</si>
  <si>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</si>
  <si>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</si>
  <si>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</si>
  <si>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</si>
  <si>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</si>
  <si>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</si>
  <si>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</si>
  <si>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</si>
  <si>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</si>
  <si>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</si>
  <si>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</si>
  <si>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</si>
  <si>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</si>
  <si>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</si>
  <si>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</si>
  <si>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</si>
  <si>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</si>
  <si>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</si>
  <si>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</si>
  <si>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</si>
  <si>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</si>
  <si>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</si>
  <si>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</si>
  <si>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</si>
  <si>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</si>
  <si>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</si>
  <si>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</si>
  <si>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</si>
  <si>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</si>
  <si>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</si>
  <si>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</si>
  <si>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</si>
  <si>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</si>
  <si>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</si>
  <si>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</si>
  <si>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</si>
  <si>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</si>
  <si>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</si>
  <si>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</si>
  <si>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</si>
  <si>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</si>
  <si>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</si>
  <si>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</si>
  <si>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</si>
  <si>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</si>
  <si>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</si>
  <si>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</si>
  <si>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</si>
  <si>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</si>
  <si>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</si>
  <si>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</si>
  <si>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</si>
  <si>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</si>
  <si>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</si>
  <si>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</si>
  <si>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</si>
  <si>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</si>
  <si>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</si>
  <si>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</si>
  <si>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</si>
  <si>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</si>
  <si>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</si>
  <si>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</si>
  <si>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</si>
  <si>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</si>
  <si>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</si>
  <si>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</si>
  <si>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</si>
  <si>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</si>
  <si>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</si>
  <si>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</si>
  <si>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</si>
  <si>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</si>
  <si>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</si>
  <si>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</si>
  <si>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</si>
  <si>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</si>
  <si>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</si>
  <si>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</si>
  <si>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</si>
  <si>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</si>
  <si>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</si>
  <si>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</si>
  <si>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</si>
  <si>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</si>
  <si>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</si>
  <si>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</si>
  <si>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</si>
  <si>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</si>
  <si>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</si>
  <si>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</si>
  <si>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</si>
  <si>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</si>
  <si>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</si>
  <si>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</si>
  <si>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</si>
  <si>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</si>
  <si>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</si>
  <si>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</si>
  <si>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</si>
  <si>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</si>
  <si>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</si>
  <si>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</si>
  <si>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</si>
  <si>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</si>
  <si>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</si>
  <si>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</si>
  <si>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</si>
  <si>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</si>
  <si>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</si>
  <si>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</si>
  <si>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</si>
  <si>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</si>
  <si>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</si>
  <si>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</si>
  <si>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</si>
  <si>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</si>
  <si>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</si>
  <si>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</si>
  <si>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</si>
  <si>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</si>
  <si>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</si>
  <si>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</si>
  <si>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</si>
  <si>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</si>
  <si>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</si>
  <si>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</si>
  <si>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</si>
  <si>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</si>
  <si>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</si>
  <si>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</si>
  <si>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</si>
  <si>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</si>
  <si>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</si>
  <si>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</si>
  <si>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</si>
  <si>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</si>
  <si>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</si>
  <si>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</si>
  <si>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</si>
  <si>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</si>
  <si>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</si>
  <si>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</si>
  <si>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</si>
  <si>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</si>
  <si>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</si>
  <si>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</si>
  <si>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</si>
  <si>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</si>
  <si>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</si>
  <si>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</si>
  <si>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</si>
  <si>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</si>
  <si>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</si>
  <si>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</si>
  <si>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</si>
  <si>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</si>
  <si>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</si>
  <si>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</si>
  <si>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</si>
  <si>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</si>
  <si>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</si>
  <si>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</si>
  <si>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</si>
  <si>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</si>
  <si>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</si>
  <si>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</si>
  <si>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</si>
  <si>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</si>
  <si>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</si>
  <si>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</si>
  <si>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</si>
  <si>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</si>
  <si>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</si>
  <si>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</si>
  <si>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</si>
  <si>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</si>
  <si>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</si>
  <si>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</si>
  <si>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</si>
  <si>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</si>
  <si>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</si>
  <si>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</si>
  <si>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</si>
  <si>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</si>
  <si>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</si>
  <si>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</si>
  <si>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</si>
  <si>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</si>
  <si>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</si>
  <si>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</si>
  <si>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</si>
  <si>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</si>
  <si>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</si>
  <si>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</si>
  <si>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</si>
  <si>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</si>
  <si>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</si>
  <si>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</si>
  <si>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</si>
  <si>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</si>
  <si>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</si>
  <si>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</si>
  <si>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</si>
  <si>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</si>
  <si>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</si>
  <si>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</si>
  <si>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</si>
  <si>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</si>
  <si>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</si>
  <si>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</si>
  <si>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</si>
  <si>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</si>
  <si>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</si>
  <si>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</si>
  <si>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</si>
  <si>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</si>
  <si>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</si>
  <si>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</si>
  <si>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</si>
  <si>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</si>
  <si>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</si>
  <si>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</si>
  <si>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</si>
  <si>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</si>
  <si>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</si>
  <si>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</si>
  <si>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</si>
  <si>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</si>
  <si>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</si>
  <si>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</si>
  <si>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</si>
  <si>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</si>
  <si>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</si>
  <si>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</si>
  <si>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</si>
  <si>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</si>
  <si>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</si>
  <si>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</si>
  <si>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</si>
  <si>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</si>
  <si>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</si>
  <si>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</si>
  <si>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</si>
  <si>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</si>
  <si>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</si>
  <si>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</si>
  <si>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</si>
  <si>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</si>
  <si>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</si>
  <si>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</si>
  <si>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</si>
  <si>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</si>
  <si>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</si>
  <si>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</si>
  <si>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</si>
  <si>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</si>
  <si>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</si>
  <si>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</si>
  <si>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</si>
  <si>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</si>
  <si>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</si>
  <si>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</si>
  <si>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</si>
  <si>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</si>
  <si>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</si>
  <si>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</si>
  <si>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</si>
  <si>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</si>
  <si>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</si>
  <si>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</si>
  <si>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</si>
  <si>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</si>
  <si>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</si>
  <si>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</si>
  <si>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</si>
  <si>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</si>
  <si>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</si>
  <si>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</si>
  <si>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</si>
  <si>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</si>
  <si>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</si>
  <si>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</si>
  <si>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</si>
  <si>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</si>
  <si>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</si>
  <si>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</si>
  <si>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</si>
  <si>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</si>
  <si>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</si>
  <si>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</si>
  <si>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</si>
  <si>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</si>
  <si>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</si>
  <si>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</si>
  <si>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</si>
  <si>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</si>
  <si>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</si>
  <si>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</si>
  <si>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</si>
  <si>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</si>
  <si>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</si>
  <si>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</si>
  <si>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</si>
  <si>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</si>
  <si>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</si>
  <si>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</si>
  <si>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</si>
  <si>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</si>
  <si>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</si>
  <si>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</si>
  <si>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</si>
  <si>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</si>
  <si>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</si>
  <si>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</si>
  <si>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</si>
  <si>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</si>
  <si>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</si>
  <si>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</si>
  <si>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</si>
  <si>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</si>
  <si>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</si>
  <si>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</si>
  <si>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</si>
  <si>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</si>
  <si>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</si>
  <si>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</si>
  <si>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</si>
  <si>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</si>
  <si>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</si>
  <si>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</si>
  <si>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</si>
  <si>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</si>
  <si>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</si>
  <si>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</si>
  <si>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</si>
  <si>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</si>
  <si>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</si>
  <si>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</si>
  <si>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</si>
  <si>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</si>
  <si>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</si>
  <si>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</si>
  <si>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</si>
  <si>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</si>
  <si>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</si>
  <si>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</si>
  <si>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</si>
  <si>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</si>
  <si>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</si>
  <si>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</si>
  <si>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</si>
  <si>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</si>
  <si>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</si>
  <si>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</si>
  <si>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</si>
  <si>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</si>
  <si>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</si>
  <si>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</si>
  <si>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</si>
  <si>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</si>
  <si>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</si>
  <si>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</si>
  <si>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</si>
  <si>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</si>
  <si>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</si>
  <si>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</si>
  <si>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</si>
  <si>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</si>
  <si>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</si>
  <si>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</si>
  <si>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</si>
  <si>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</si>
  <si>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</si>
  <si>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</si>
  <si>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</si>
  <si>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</si>
  <si>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</si>
  <si>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</si>
  <si>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</si>
  <si>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</si>
  <si>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</si>
  <si>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</si>
  <si>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</si>
  <si>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</si>
  <si>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</si>
  <si>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</si>
  <si>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</si>
  <si>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</si>
  <si>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</si>
  <si>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</si>
  <si>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</si>
  <si>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</si>
  <si>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</si>
  <si>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</si>
  <si>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</si>
  <si>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</si>
  <si>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</si>
  <si>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</si>
  <si>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</si>
  <si>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</si>
  <si>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</si>
  <si>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</si>
  <si>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</si>
  <si>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</si>
  <si>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</si>
  <si>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</si>
  <si>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</si>
  <si>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</si>
  <si>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</si>
  <si>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</si>
  <si>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</si>
  <si>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</si>
  <si>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</si>
  <si>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</si>
  <si>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</si>
  <si>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</si>
  <si>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</si>
  <si>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</si>
  <si>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</si>
  <si>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</si>
  <si>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</si>
  <si>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</si>
  <si>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</si>
  <si>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</si>
  <si>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</si>
  <si>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</si>
  <si>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</si>
  <si>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</si>
  <si>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</si>
  <si>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</si>
  <si>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</si>
  <si>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</si>
  <si>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</si>
  <si>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</si>
  <si>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</si>
  <si>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</si>
  <si>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</si>
  <si>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</si>
  <si>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</si>
  <si>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</si>
  <si>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</si>
  <si>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</si>
  <si>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</si>
  <si>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</si>
  <si>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</si>
  <si>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</si>
  <si>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</si>
  <si>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</si>
  <si>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</si>
  <si>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</si>
  <si>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</si>
  <si>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</si>
  <si>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</si>
  <si>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</si>
  <si>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</si>
  <si>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</si>
  <si>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</si>
  <si>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</si>
  <si>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</si>
  <si>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</si>
  <si>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</si>
  <si>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</si>
  <si>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</si>
  <si>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</si>
  <si>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</si>
  <si>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</si>
  <si>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</si>
  <si>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</si>
  <si>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</si>
  <si>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</si>
  <si>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</si>
  <si>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</si>
  <si>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</si>
  <si>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</si>
  <si>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</si>
  <si>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</si>
  <si>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</si>
  <si>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</si>
  <si>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</si>
  <si>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</si>
  <si>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</si>
  <si>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</si>
  <si>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</si>
  <si>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</si>
  <si>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</si>
  <si>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</si>
  <si>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</si>
  <si>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</si>
  <si>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</si>
  <si>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</si>
  <si>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</si>
  <si>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</si>
  <si>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</si>
  <si>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</si>
  <si>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</si>
  <si>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</si>
  <si>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</si>
  <si>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</si>
  <si>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</si>
  <si>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</si>
  <si>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</si>
  <si>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</si>
  <si>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</si>
  <si>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</si>
  <si>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</si>
  <si>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</si>
  <si>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</si>
  <si>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</si>
  <si>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</si>
  <si>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</si>
  <si>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</si>
  <si>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</si>
  <si>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</si>
  <si>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</si>
  <si>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</si>
  <si>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</si>
  <si>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</si>
  <si>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</si>
  <si>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</si>
  <si>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</si>
  <si>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</si>
  <si>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</si>
  <si>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</si>
  <si>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</si>
  <si>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</si>
  <si>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</si>
  <si>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</si>
  <si>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</si>
  <si>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</si>
  <si>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</si>
  <si>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</si>
  <si>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</si>
  <si>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</si>
  <si>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</si>
  <si>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</si>
  <si>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</si>
  <si>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</si>
  <si>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</si>
  <si>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</si>
  <si>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</si>
  <si>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</si>
  <si>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</si>
  <si>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</si>
  <si>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</si>
  <si>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</si>
  <si>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</si>
  <si>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</si>
  <si>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</si>
  <si>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</si>
  <si>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</si>
  <si>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</si>
  <si>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</si>
  <si>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</si>
  <si>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</si>
  <si>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</si>
  <si>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</si>
  <si>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</si>
  <si>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</si>
  <si>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</si>
  <si>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</si>
  <si>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</si>
  <si>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</si>
  <si>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</si>
  <si>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</si>
  <si>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</si>
  <si>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</si>
  <si>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</si>
  <si>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</si>
  <si>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</si>
  <si>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</si>
  <si>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</si>
  <si>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</si>
  <si>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</si>
  <si>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</si>
  <si>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</si>
  <si>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</si>
  <si>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</si>
  <si>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</si>
  <si>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</si>
  <si>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</si>
  <si>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</si>
  <si>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</si>
  <si>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</si>
  <si>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</si>
  <si>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</si>
  <si>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</si>
  <si>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</si>
  <si>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</si>
  <si>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</si>
  <si>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</si>
  <si>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</si>
  <si>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</si>
  <si>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</si>
  <si>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</si>
  <si>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</si>
  <si>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</si>
  <si>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</si>
  <si>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</si>
  <si>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</si>
  <si>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</si>
  <si>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</si>
  <si>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</si>
  <si>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</si>
  <si>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</si>
  <si>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</si>
  <si>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</si>
  <si>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</si>
  <si>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</si>
  <si>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</si>
  <si>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</si>
  <si>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</si>
  <si>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</si>
  <si>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</si>
  <si>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</si>
  <si>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</si>
  <si>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</si>
  <si>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</si>
  <si>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</si>
  <si>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</si>
  <si>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</si>
  <si>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</si>
  <si>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</si>
  <si>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</si>
  <si>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</si>
  <si>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</si>
  <si>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</si>
  <si>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</si>
  <si>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</si>
  <si>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</si>
  <si>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</si>
  <si>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</si>
  <si>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</si>
  <si>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</si>
  <si>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</si>
  <si>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</si>
  <si>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</si>
  <si>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</si>
  <si>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</si>
  <si>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</si>
  <si>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</si>
  <si>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</si>
  <si>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</si>
  <si>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</si>
  <si>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</si>
  <si>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</si>
  <si>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</si>
  <si>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</si>
  <si>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</si>
  <si>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</si>
  <si>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</si>
  <si>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</si>
  <si>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</si>
  <si>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</si>
  <si>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</si>
  <si>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</si>
  <si>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</si>
  <si>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</si>
  <si>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</si>
  <si>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</si>
  <si>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</si>
  <si>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</si>
  <si>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</si>
  <si>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</si>
  <si>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</si>
  <si>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</si>
  <si>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</si>
  <si>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</si>
  <si>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</si>
  <si>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</si>
  <si>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</si>
  <si>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</si>
  <si>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</si>
  <si>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</si>
  <si>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</si>
  <si>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</si>
  <si>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</si>
  <si>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</si>
  <si>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</si>
  <si>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</si>
  <si>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</si>
  <si>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</si>
  <si>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</si>
  <si>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</si>
  <si>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</si>
  <si>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</si>
  <si>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</si>
  <si>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</si>
  <si>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</si>
  <si>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</si>
  <si>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</si>
  <si>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</si>
  <si>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</si>
  <si>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</si>
  <si>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</si>
  <si>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</si>
  <si>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</si>
  <si>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</si>
  <si>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</si>
  <si>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</si>
  <si>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</si>
  <si>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</si>
  <si>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</si>
  <si>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</si>
  <si>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</si>
  <si>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</si>
  <si>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</si>
  <si>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</si>
  <si>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</si>
  <si>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</si>
  <si>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</si>
  <si>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</si>
  <si>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</si>
  <si>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</si>
  <si>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</si>
  <si>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</si>
  <si>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</si>
  <si>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</si>
  <si>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</si>
  <si>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</si>
  <si>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</si>
  <si>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</si>
  <si>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</si>
  <si>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</si>
  <si>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</si>
  <si>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</si>
  <si>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</si>
  <si>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</si>
  <si>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</si>
  <si>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</si>
  <si>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</si>
  <si>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</si>
  <si>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</si>
  <si>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</si>
  <si>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</si>
  <si>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</si>
  <si>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</si>
  <si>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</si>
  <si>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</si>
  <si>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</si>
  <si>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</si>
  <si>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</si>
  <si>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</si>
  <si>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</si>
  <si>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</si>
  <si>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</si>
  <si>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</si>
  <si>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</si>
  <si>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</si>
  <si>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</si>
  <si>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</si>
  <si>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</si>
  <si>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</si>
  <si>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</si>
  <si>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</si>
  <si>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</si>
  <si>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</si>
  <si>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</si>
  <si>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</si>
  <si>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</si>
  <si>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</si>
  <si>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</si>
  <si>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</si>
  <si>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</si>
  <si>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</si>
  <si>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</si>
  <si>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</si>
  <si>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</si>
  <si>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</si>
  <si>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</si>
  <si>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</si>
  <si>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</si>
  <si>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</si>
  <si>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</si>
  <si>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</si>
  <si>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</si>
  <si>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</si>
  <si>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</si>
  <si>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</si>
  <si>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</si>
  <si>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</si>
  <si>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</si>
  <si>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</si>
  <si>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</si>
  <si>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</si>
  <si>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</si>
  <si>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</si>
  <si>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</si>
  <si>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</si>
  <si>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</si>
  <si>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</si>
  <si>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</si>
  <si>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</si>
  <si>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</si>
  <si>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</si>
  <si>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</si>
  <si>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</si>
  <si>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</si>
  <si>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</si>
  <si>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</si>
  <si>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</si>
  <si>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</si>
  <si>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</si>
  <si>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</si>
  <si>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</si>
  <si>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</si>
  <si>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</si>
  <si>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</si>
  <si>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</si>
  <si>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</si>
  <si>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</si>
  <si>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</si>
  <si>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</si>
  <si>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</si>
  <si>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</si>
  <si>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</si>
  <si>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</si>
  <si>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</si>
  <si>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</si>
  <si>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</si>
  <si>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</si>
  <si>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</si>
  <si>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</si>
  <si>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</si>
  <si>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</si>
  <si>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</si>
  <si>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</si>
  <si>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</si>
  <si>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</si>
  <si>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</si>
  <si>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</si>
  <si>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</si>
  <si>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</si>
  <si>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</si>
  <si>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</si>
  <si>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</si>
  <si>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</si>
  <si>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</si>
  <si>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</si>
  <si>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</si>
  <si>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</si>
  <si>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</si>
  <si>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</si>
  <si>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</si>
  <si>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</si>
  <si>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</si>
  <si>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</si>
  <si>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</si>
  <si>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</si>
  <si>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</si>
  <si>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</si>
  <si>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</si>
  <si>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</si>
  <si>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</si>
  <si>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</si>
  <si>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</si>
  <si>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</si>
  <si>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</si>
  <si>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</si>
  <si>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</si>
  <si>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</si>
  <si>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</si>
  <si>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</si>
  <si>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</si>
  <si>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</si>
  <si>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</si>
  <si>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</si>
  <si>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</si>
  <si>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</si>
  <si>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</si>
  <si>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</si>
  <si>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</si>
  <si>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</si>
  <si>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</si>
  <si>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</si>
  <si>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</si>
  <si>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</si>
  <si>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</si>
  <si>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</si>
  <si>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</si>
  <si>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</si>
  <si>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</si>
  <si>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</si>
  <si>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</si>
  <si>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</si>
  <si>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</si>
  <si>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</si>
  <si>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</si>
  <si>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</si>
  <si>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</si>
  <si>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</si>
  <si>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</si>
  <si>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</si>
  <si>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</si>
  <si>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</si>
  <si>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</si>
  <si>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</si>
  <si>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</si>
  <si>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</si>
  <si>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</si>
  <si>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</si>
  <si>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</si>
  <si>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</si>
  <si>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</si>
  <si>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</si>
  <si>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</si>
  <si>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</si>
  <si>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</si>
  <si>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</si>
  <si>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</si>
  <si>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</si>
  <si>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</si>
  <si>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</si>
  <si>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</si>
  <si>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</si>
  <si>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</si>
  <si>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</si>
  <si>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</si>
  <si>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</si>
  <si>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</si>
  <si>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</si>
  <si>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</si>
  <si>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</si>
  <si>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</si>
  <si>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</si>
  <si>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</si>
  <si>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</si>
  <si>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</si>
  <si>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</si>
  <si>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</si>
  <si>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</si>
  <si>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</si>
  <si>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</si>
  <si>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</si>
  <si>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</si>
  <si>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</si>
  <si>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</si>
  <si>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</si>
  <si>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</si>
  <si>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</si>
  <si>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</si>
  <si>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</si>
  <si>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</si>
  <si>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</si>
  <si>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</si>
  <si>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</si>
  <si>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</si>
  <si>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</si>
  <si>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</si>
  <si>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</si>
  <si>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</si>
  <si>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</si>
  <si>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</si>
  <si>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</si>
  <si>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</si>
  <si>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</si>
  <si>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</si>
  <si>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</si>
  <si>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</si>
  <si>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</si>
  <si>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</si>
  <si>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</si>
  <si>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</si>
  <si>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</si>
  <si>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</si>
  <si>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</si>
  <si>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</si>
  <si>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</si>
  <si>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</si>
  <si>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</si>
  <si>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</si>
  <si>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</si>
  <si>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</si>
  <si>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</si>
  <si>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</si>
  <si>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</si>
  <si>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</si>
  <si>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</si>
  <si>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</si>
  <si>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</si>
  <si>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</si>
  <si>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</si>
  <si>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</si>
  <si>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</si>
  <si>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</si>
  <si>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</si>
  <si>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</si>
  <si>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</si>
  <si>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</si>
  <si>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</si>
  <si>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</si>
  <si>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</si>
  <si>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</si>
  <si>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</si>
  <si>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</si>
  <si>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</si>
  <si>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</si>
  <si>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</si>
  <si>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</si>
  <si>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</si>
  <si>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</si>
  <si>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</si>
  <si>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</si>
  <si>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</si>
  <si>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</si>
  <si>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</si>
  <si>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</si>
  <si>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</si>
  <si>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</si>
  <si>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</si>
  <si>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</si>
  <si>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</si>
  <si>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</si>
  <si>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</si>
  <si>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</si>
  <si>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</si>
  <si>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</si>
  <si>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</si>
  <si>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</si>
  <si>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</si>
  <si>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</si>
  <si>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</si>
  <si>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</si>
  <si>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</si>
  <si>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</si>
  <si>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</si>
  <si>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</si>
  <si>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</si>
  <si>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</si>
  <si>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</si>
  <si>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</si>
  <si>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</si>
  <si>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</si>
  <si>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</si>
  <si>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</si>
  <si>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</si>
  <si>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</si>
  <si>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</si>
  <si>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</si>
  <si>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</si>
  <si>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</si>
  <si>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</si>
  <si>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</si>
  <si>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</si>
  <si>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</si>
  <si>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</si>
  <si>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</si>
  <si>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</si>
  <si>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</si>
  <si>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</si>
  <si>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</si>
  <si>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</si>
  <si>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</si>
  <si>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</si>
  <si>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</si>
  <si>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</si>
  <si>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</si>
  <si>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</si>
  <si>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</si>
  <si>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</si>
  <si>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</si>
  <si>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</si>
  <si>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</si>
  <si>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</si>
  <si>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</si>
  <si>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</si>
  <si>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</si>
  <si>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</si>
  <si>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</si>
  <si>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</si>
  <si>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</si>
  <si>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</si>
  <si>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</si>
  <si>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</si>
  <si>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</si>
  <si>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</si>
  <si>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</si>
  <si>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</si>
  <si>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</si>
  <si>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</si>
  <si>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</si>
  <si>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</si>
  <si>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</si>
  <si>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</si>
  <si>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</si>
  <si>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</si>
  <si>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</si>
  <si>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</si>
  <si>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</si>
  <si>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</si>
  <si>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</si>
  <si>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</si>
  <si>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</si>
  <si>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</si>
  <si>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</si>
  <si>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</si>
  <si>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</si>
  <si>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</si>
  <si>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</si>
  <si>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</si>
  <si>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</si>
  <si>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</si>
  <si>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</si>
  <si>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</si>
  <si>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</si>
  <si>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</si>
  <si>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</si>
  <si>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</si>
  <si>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</si>
  <si>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</si>
  <si>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</si>
  <si>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</si>
  <si>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</si>
  <si>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</si>
  <si>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</si>
  <si>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</si>
  <si>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</si>
  <si>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</si>
  <si>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</si>
  <si>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</si>
  <si>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</si>
  <si>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</si>
  <si>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</si>
  <si>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</si>
  <si>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</si>
  <si>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</si>
  <si>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</si>
  <si>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</si>
  <si>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</si>
  <si>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</si>
  <si>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</si>
  <si>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</si>
  <si>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</si>
  <si>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</si>
  <si>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</si>
  <si>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</si>
  <si>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</si>
  <si>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</si>
  <si>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</si>
  <si>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</si>
  <si>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</si>
  <si>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</si>
  <si>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</si>
  <si>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</si>
  <si>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</si>
  <si>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</si>
  <si>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</si>
  <si>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</si>
  <si>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</si>
  <si>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</si>
  <si>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</si>
  <si>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</si>
  <si>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</si>
  <si>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</si>
  <si>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</si>
  <si>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</si>
  <si>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</si>
  <si>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</si>
  <si>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</si>
  <si>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</si>
  <si>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</si>
  <si>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</si>
  <si>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</si>
  <si>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</si>
  <si>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</si>
  <si>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</si>
  <si>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</si>
  <si>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</si>
  <si>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</si>
  <si>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</si>
  <si>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</si>
  <si>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</si>
  <si>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</si>
  <si>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</si>
  <si>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</si>
  <si>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</si>
  <si>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</si>
  <si>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</si>
  <si>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</si>
  <si>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</si>
  <si>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</si>
  <si>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</si>
  <si>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</si>
  <si>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</si>
  <si>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</si>
  <si>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</si>
  <si>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</si>
  <si>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</si>
  <si>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</si>
  <si>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</si>
  <si>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</si>
  <si>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</si>
  <si>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</si>
  <si>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</si>
  <si>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</si>
  <si>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</si>
  <si>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</si>
  <si>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</si>
  <si>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</si>
  <si>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</si>
  <si>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</si>
  <si>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</si>
  <si>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</si>
  <si>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</si>
  <si>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</si>
  <si>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</si>
  <si>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</si>
  <si>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</si>
  <si>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</si>
  <si>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</si>
  <si>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</si>
  <si>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</si>
  <si>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</si>
  <si>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</si>
  <si>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</si>
  <si>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</si>
  <si>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</si>
  <si>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</si>
  <si>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</si>
  <si>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</si>
  <si>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</si>
  <si>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</si>
  <si>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</si>
  <si>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</si>
  <si>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</si>
  <si>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</si>
  <si>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</si>
  <si>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</si>
  <si>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</si>
  <si>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</si>
  <si>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</si>
  <si>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</si>
  <si>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</si>
  <si>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</si>
  <si>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</si>
  <si>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</si>
  <si>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</si>
  <si>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</si>
  <si>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</si>
  <si>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</si>
  <si>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</si>
  <si>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</si>
  <si>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</si>
  <si>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</si>
  <si>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</si>
  <si>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</si>
  <si>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</si>
  <si>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</si>
  <si>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</si>
  <si>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</si>
  <si>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</si>
  <si>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</si>
  <si>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</si>
  <si>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</si>
  <si>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</si>
  <si>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</si>
  <si>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</si>
  <si>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</si>
  <si>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</si>
  <si>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</si>
  <si>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</si>
  <si>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</si>
  <si>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</si>
  <si>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</si>
  <si>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</si>
  <si>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</si>
  <si>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</si>
  <si>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</si>
  <si>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</si>
  <si>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</si>
  <si>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</si>
  <si>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</si>
  <si>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</si>
  <si>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</si>
  <si>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</si>
  <si>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</si>
  <si>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</si>
  <si>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</si>
  <si>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</si>
  <si>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</si>
  <si>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</si>
  <si>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</si>
  <si>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</si>
  <si>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</si>
  <si>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</si>
  <si>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</si>
  <si>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</si>
  <si>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</si>
  <si>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</si>
  <si>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</si>
  <si>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</si>
  <si>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</si>
  <si>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</si>
  <si>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</si>
  <si>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</si>
  <si>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</si>
  <si>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</si>
  <si>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</si>
  <si>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</si>
  <si>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</si>
  <si>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</si>
  <si>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</si>
  <si>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</si>
  <si>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</si>
  <si>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</si>
  <si>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</si>
  <si>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</si>
  <si>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</si>
  <si>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</si>
  <si>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</si>
  <si>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</si>
  <si>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</si>
  <si>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</si>
  <si>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</si>
  <si>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</si>
  <si>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</si>
  <si>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</si>
  <si>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</si>
  <si>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</si>
  <si>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</si>
  <si>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</si>
  <si>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</si>
  <si>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</si>
  <si>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</si>
  <si>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</si>
  <si>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</si>
  <si>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</si>
  <si>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</si>
  <si>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</si>
  <si>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</si>
  <si>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</si>
  <si>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</si>
  <si>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</si>
  <si>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</si>
  <si>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</si>
  <si>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</si>
  <si>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</si>
  <si>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</si>
  <si>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</si>
  <si>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</si>
  <si>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</si>
  <si>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</si>
  <si>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</si>
  <si>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</si>
  <si>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</si>
  <si>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</si>
  <si>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</si>
  <si>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</si>
  <si>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</si>
  <si>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</si>
  <si>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</si>
  <si>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</si>
  <si>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</si>
  <si>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</si>
  <si>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</si>
  <si>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</si>
  <si>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</si>
  <si>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</si>
  <si>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</si>
  <si>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</si>
  <si>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</si>
  <si>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</si>
  <si>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</si>
  <si>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</si>
  <si>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</si>
  <si>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</si>
  <si>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</si>
  <si>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</si>
  <si>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</si>
  <si>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</si>
  <si>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</si>
  <si>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</si>
  <si>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</si>
  <si>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</si>
  <si>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</si>
  <si>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</si>
  <si>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</si>
  <si>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</si>
  <si>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</si>
  <si>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</si>
  <si>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</si>
  <si>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</si>
  <si>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</si>
  <si>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</si>
  <si>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</si>
  <si>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</si>
  <si>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</si>
  <si>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</si>
  <si>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</si>
  <si>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</si>
  <si>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</si>
  <si>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</si>
  <si>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</si>
  <si>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</si>
  <si>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</si>
  <si>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</si>
  <si>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</si>
  <si>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</si>
  <si>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</si>
  <si>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</si>
  <si>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</si>
  <si>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</si>
  <si>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</si>
  <si>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</si>
  <si>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</si>
  <si>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</si>
  <si>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</si>
  <si>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</si>
  <si>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</si>
  <si>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</si>
  <si>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</si>
  <si>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</si>
  <si>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</si>
  <si>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</si>
  <si>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</si>
  <si>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</si>
  <si>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</si>
  <si>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</si>
  <si>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</si>
  <si>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</si>
  <si>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</si>
  <si>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</si>
  <si>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</si>
  <si>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</si>
  <si>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</si>
  <si>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</si>
  <si>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</si>
  <si>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</si>
  <si>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</si>
  <si>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</si>
  <si>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</si>
  <si>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</si>
  <si>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</si>
  <si>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</si>
  <si>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</si>
  <si>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</si>
  <si>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</si>
  <si>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</si>
  <si>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</si>
  <si>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</si>
  <si>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</si>
  <si>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</si>
  <si>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</si>
  <si>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</si>
  <si>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</si>
  <si>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</si>
  <si>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</si>
  <si>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</si>
  <si>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</si>
  <si>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</si>
  <si>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</si>
  <si>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</si>
  <si>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</si>
  <si>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</si>
  <si>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</si>
  <si>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</si>
  <si>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</si>
  <si>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</si>
  <si>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</si>
  <si>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</si>
  <si>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</si>
  <si>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</si>
  <si>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</si>
  <si>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</si>
  <si>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</si>
  <si>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</si>
  <si>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</si>
  <si>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</si>
  <si>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</si>
  <si>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</si>
  <si>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</si>
  <si>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</si>
  <si>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</si>
  <si>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</si>
  <si>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</si>
  <si>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</si>
  <si>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</si>
  <si>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</si>
  <si>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</si>
  <si>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</si>
  <si>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</si>
  <si>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</si>
  <si>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</si>
  <si>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</si>
  <si>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</si>
  <si>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</si>
  <si>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</si>
  <si>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</si>
  <si>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</si>
  <si>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</si>
  <si>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</si>
  <si>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</si>
  <si>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</si>
  <si>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</si>
  <si>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</si>
  <si>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</si>
  <si>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</si>
  <si>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</si>
  <si>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</si>
  <si>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</si>
  <si>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</si>
  <si>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</si>
  <si>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</si>
  <si>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</si>
  <si>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</si>
  <si>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</si>
  <si>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</si>
  <si>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</si>
  <si>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</si>
  <si>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</si>
  <si>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</si>
  <si>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</si>
  <si>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</si>
  <si>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</si>
  <si>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</si>
  <si>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</si>
  <si>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</si>
  <si>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</si>
  <si>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</si>
  <si>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</si>
  <si>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</si>
  <si>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</si>
  <si>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</si>
  <si>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</si>
  <si>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</si>
  <si>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</si>
  <si>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</si>
  <si>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</si>
  <si>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</si>
  <si>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</si>
  <si>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</si>
  <si>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</si>
  <si>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</si>
  <si>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</si>
  <si>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</si>
  <si>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</si>
  <si>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</si>
  <si>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</si>
  <si>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</si>
  <si>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</si>
  <si>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</si>
  <si>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</si>
  <si>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</si>
  <si>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</si>
  <si>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</si>
  <si>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</si>
  <si>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</si>
  <si>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</si>
  <si>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</si>
  <si>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</si>
  <si>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</si>
  <si>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</si>
  <si>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</si>
  <si>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</si>
  <si>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</si>
  <si>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</si>
  <si>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</si>
  <si>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</si>
  <si>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</si>
  <si>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</si>
  <si>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</si>
  <si>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</si>
  <si>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</si>
  <si>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</si>
  <si>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</si>
  <si>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</si>
  <si>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</si>
  <si>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</si>
  <si>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</si>
  <si>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</si>
  <si>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</si>
  <si>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</si>
  <si>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</si>
  <si>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</si>
  <si>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</si>
  <si>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</si>
  <si>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</si>
  <si>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</si>
  <si>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</si>
  <si>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</si>
  <si>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</si>
  <si>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</si>
  <si>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</si>
  <si>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</si>
  <si>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</si>
  <si>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</si>
  <si>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</si>
  <si>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</si>
  <si>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</si>
  <si>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</si>
  <si>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</si>
  <si>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</si>
  <si>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</si>
  <si>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</si>
  <si>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</si>
  <si>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</si>
  <si>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</si>
  <si>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</si>
  <si>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</si>
  <si>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</si>
  <si>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</si>
  <si>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</si>
  <si>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</si>
  <si>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</si>
  <si>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</si>
  <si>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</si>
  <si>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</si>
  <si>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</si>
  <si>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</si>
  <si>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</si>
  <si>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</si>
  <si>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</si>
  <si>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</si>
  <si>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</si>
  <si>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</si>
  <si>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</si>
  <si>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</si>
  <si>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</si>
  <si>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</si>
  <si>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</si>
  <si>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</si>
  <si>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</si>
  <si>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</si>
  <si>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</si>
  <si>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</si>
  <si>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</si>
  <si>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</si>
  <si>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</si>
  <si>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</si>
  <si>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</si>
  <si>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</si>
  <si>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</si>
  <si>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</si>
  <si>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</si>
  <si>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</si>
  <si>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</si>
  <si>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</si>
  <si>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</si>
  <si>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</si>
  <si>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</si>
  <si>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</si>
  <si>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</si>
  <si>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</si>
  <si>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</si>
  <si>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</si>
  <si>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</si>
  <si>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</si>
  <si>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</si>
  <si>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</si>
  <si>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</si>
  <si>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</si>
  <si>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</si>
  <si>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</si>
  <si>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</si>
  <si>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</si>
  <si>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</si>
  <si>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</si>
  <si>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</si>
  <si>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</si>
  <si>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</si>
  <si>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</si>
  <si>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</si>
  <si>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</si>
  <si>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</si>
  <si>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</si>
  <si>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</si>
  <si>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</si>
  <si>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</si>
  <si>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</si>
  <si>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</si>
  <si>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</si>
  <si>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</si>
  <si>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</si>
  <si>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</si>
  <si>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</si>
  <si>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</si>
  <si>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</si>
  <si>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</si>
  <si>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</si>
  <si>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</si>
  <si>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</si>
  <si>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</si>
  <si>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</si>
  <si>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</si>
  <si>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</si>
  <si>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</si>
  <si>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</si>
  <si>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</si>
  <si>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</si>
  <si>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</si>
  <si>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</si>
  <si>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</si>
  <si>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</si>
  <si>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</si>
  <si>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</si>
  <si>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</si>
  <si>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</si>
  <si>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</si>
  <si>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</si>
  <si>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</si>
  <si>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</si>
  <si>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</si>
  <si>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</si>
  <si>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</si>
  <si>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</si>
  <si>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</si>
  <si>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</si>
  <si>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</si>
  <si>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</si>
  <si>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</si>
  <si>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</si>
  <si>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</si>
  <si>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</si>
  <si>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</si>
  <si>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</si>
  <si>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</si>
  <si>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</si>
  <si>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</si>
  <si>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</si>
  <si>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</si>
  <si>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</si>
  <si>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</si>
  <si>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</si>
  <si>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</si>
  <si>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</si>
  <si>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</si>
  <si>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</si>
  <si>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</si>
  <si>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</si>
  <si>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</si>
  <si>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</si>
  <si>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</si>
  <si>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</si>
  <si>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</si>
  <si>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</si>
  <si>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</si>
  <si>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</si>
  <si>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</si>
  <si>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</si>
  <si>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</si>
  <si>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</si>
  <si>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</si>
  <si>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</si>
  <si>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</si>
  <si>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</si>
  <si>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</si>
  <si>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</si>
  <si>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</si>
  <si>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</si>
  <si>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</si>
  <si>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</si>
  <si>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</si>
  <si>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</si>
  <si>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</si>
  <si>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</si>
  <si>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</si>
  <si>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</si>
  <si>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</si>
  <si>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</si>
  <si>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</si>
  <si>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</si>
  <si>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</si>
  <si>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</si>
  <si>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</si>
  <si>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</si>
  <si>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</si>
  <si>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</si>
  <si>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</si>
  <si>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</si>
  <si>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</si>
  <si>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</si>
  <si>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</si>
  <si>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</si>
  <si>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</si>
  <si>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</si>
  <si>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</si>
  <si>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</si>
  <si>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</si>
  <si>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</si>
  <si>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</si>
  <si>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</si>
  <si>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</si>
  <si>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</si>
  <si>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</si>
  <si>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</si>
  <si>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</si>
  <si>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</si>
  <si>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</si>
  <si>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</si>
  <si>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</si>
  <si>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</si>
  <si>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</si>
  <si>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</si>
  <si>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</si>
  <si>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</si>
  <si>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</si>
  <si>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</si>
  <si>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</si>
  <si>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</si>
  <si>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</si>
  <si>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</si>
  <si>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</si>
  <si>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</si>
  <si>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</si>
  <si>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</si>
  <si>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</si>
  <si>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</si>
  <si>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</si>
  <si>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</si>
  <si>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</si>
  <si>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</si>
  <si>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</si>
  <si>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</si>
  <si>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</si>
  <si>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</si>
  <si>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</si>
  <si>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</si>
  <si>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</si>
  <si>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</si>
  <si>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</si>
  <si>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</si>
  <si>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</si>
  <si>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</si>
  <si>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</si>
  <si>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</si>
  <si>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</si>
  <si>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</si>
  <si>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</si>
  <si>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</si>
  <si>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</si>
  <si>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</si>
  <si>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</si>
  <si>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</si>
  <si>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</si>
  <si>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</si>
  <si>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</si>
  <si>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</si>
  <si>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</si>
  <si>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</si>
  <si>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</si>
  <si>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</si>
  <si>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</si>
  <si>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</si>
  <si>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</si>
  <si>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</si>
  <si>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</si>
  <si>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</si>
  <si>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</si>
  <si>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</si>
  <si>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</si>
  <si>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</si>
  <si>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</si>
  <si>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</si>
  <si>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</si>
  <si>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</si>
  <si>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</si>
  <si>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</si>
  <si>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</si>
  <si>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</si>
  <si>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</si>
  <si>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</si>
  <si>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</si>
  <si>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</si>
  <si>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</si>
  <si>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</si>
  <si>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</si>
  <si>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</si>
  <si>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</si>
  <si>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</si>
  <si>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</si>
  <si>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</si>
  <si>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</si>
  <si>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</si>
  <si>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</si>
  <si>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</si>
  <si>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</si>
  <si>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</si>
  <si>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</si>
  <si>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</si>
  <si>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</si>
  <si>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</si>
  <si>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</si>
  <si>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</si>
  <si>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</si>
  <si>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</si>
  <si>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</si>
  <si>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</si>
  <si>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</si>
  <si>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</si>
  <si>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</si>
  <si>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</si>
  <si>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</si>
  <si>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</si>
  <si>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</si>
  <si>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</si>
  <si>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</si>
  <si>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</si>
  <si>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</si>
  <si>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</si>
  <si>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</si>
  <si>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</si>
  <si>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</si>
  <si>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</si>
  <si>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</si>
  <si>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</si>
  <si>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</si>
  <si>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</si>
  <si>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</si>
  <si>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</si>
  <si>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</si>
  <si>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</si>
  <si>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</si>
  <si>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</si>
  <si>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</si>
  <si>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</si>
  <si>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</si>
  <si>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</si>
  <si>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</si>
  <si>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</si>
  <si>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</si>
  <si>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</si>
  <si>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</si>
  <si>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</si>
  <si>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</si>
  <si>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</si>
  <si>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</si>
  <si>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</si>
  <si>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</si>
  <si>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</si>
  <si>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</si>
  <si>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</si>
  <si>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</si>
  <si>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</si>
  <si>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</si>
  <si>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</si>
  <si>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</si>
  <si>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</si>
  <si>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</si>
  <si>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</si>
  <si>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</si>
  <si>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</si>
  <si>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</si>
  <si>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</si>
  <si>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</si>
  <si>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</si>
  <si>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</si>
  <si>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</si>
  <si>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</si>
  <si>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</si>
  <si>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</si>
  <si>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</si>
  <si>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</si>
  <si>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</si>
  <si>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</si>
  <si>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</si>
  <si>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</si>
  <si>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</si>
  <si>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</si>
  <si>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</si>
  <si>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</si>
  <si>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</si>
  <si>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</si>
  <si>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</si>
  <si>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</si>
  <si>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</si>
  <si>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</si>
  <si>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</si>
  <si>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</si>
  <si>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</si>
  <si>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</si>
  <si>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</si>
  <si>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</si>
  <si>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</si>
  <si>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</si>
  <si>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</si>
  <si>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</si>
  <si>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</si>
  <si>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</si>
  <si>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</si>
  <si>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</si>
  <si>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</si>
  <si>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</si>
  <si>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</si>
  <si>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</si>
  <si>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</si>
  <si>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</si>
  <si>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</si>
  <si>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</si>
  <si>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</si>
  <si>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</si>
  <si>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</si>
  <si>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</si>
  <si>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</si>
  <si>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</si>
  <si>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</si>
  <si>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</si>
  <si>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</si>
  <si>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</si>
  <si>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</si>
  <si>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</si>
  <si>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</si>
  <si>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</si>
  <si>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</si>
  <si>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</si>
  <si>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</si>
  <si>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</si>
  <si>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</si>
  <si>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</si>
  <si>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</si>
  <si>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</si>
  <si>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</si>
  <si>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</si>
  <si>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</si>
  <si>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</si>
  <si>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</si>
  <si>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</si>
  <si>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</si>
  <si>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</si>
  <si>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</si>
  <si>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</si>
  <si>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</si>
  <si>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</si>
  <si>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</si>
  <si>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</si>
  <si>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</si>
  <si>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</si>
  <si>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</si>
  <si>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</si>
  <si>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</si>
  <si>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</si>
  <si>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</si>
  <si>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</si>
  <si>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</si>
  <si>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</si>
  <si>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</si>
  <si>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</si>
  <si>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</si>
  <si>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</si>
  <si>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</si>
  <si>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</si>
  <si>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</si>
  <si>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</si>
  <si>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</si>
  <si>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</si>
  <si>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</si>
  <si>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</si>
  <si>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</si>
  <si>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</si>
  <si>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</si>
  <si>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</si>
  <si>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</si>
  <si>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</si>
  <si>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</si>
  <si>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</si>
  <si>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</si>
  <si>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</si>
  <si>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</si>
  <si>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</si>
  <si>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</si>
  <si>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</si>
  <si>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</si>
  <si>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</si>
  <si>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</si>
  <si>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</si>
  <si>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</si>
  <si>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</si>
  <si>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</si>
  <si>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</si>
  <si>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</si>
  <si>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</si>
  <si>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</si>
  <si>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</si>
  <si>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</si>
  <si>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</si>
  <si>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</si>
  <si>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</si>
  <si>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</si>
  <si>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</si>
  <si>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</si>
  <si>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</si>
  <si>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</si>
  <si>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</si>
  <si>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</si>
  <si>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</si>
  <si>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</si>
  <si>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</si>
  <si>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</si>
  <si>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</si>
  <si>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</si>
  <si>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</si>
  <si>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</si>
  <si>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</si>
  <si>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</si>
  <si>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</si>
  <si>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</si>
  <si>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</si>
  <si>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</si>
  <si>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</si>
  <si>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</si>
  <si>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</si>
  <si>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</si>
  <si>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</si>
  <si>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</si>
  <si>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</si>
  <si>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</si>
  <si>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</si>
  <si>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</si>
  <si>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</si>
  <si>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</si>
  <si>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</si>
  <si>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</si>
  <si>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</si>
  <si>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</si>
  <si>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</si>
  <si>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</si>
  <si>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</si>
  <si>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</si>
  <si>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</si>
  <si>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</si>
  <si>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</si>
  <si>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</si>
  <si>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</si>
  <si>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</si>
  <si>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</si>
  <si>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</si>
  <si>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</si>
  <si>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</si>
  <si>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</si>
  <si>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</si>
  <si>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</si>
  <si>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</si>
  <si>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</si>
  <si>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</si>
  <si>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</si>
  <si>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</si>
  <si>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</si>
  <si>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</si>
  <si>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</si>
  <si>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</si>
  <si>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</si>
  <si>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</si>
  <si>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</si>
  <si>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</si>
  <si>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</si>
  <si>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</si>
  <si>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</si>
  <si>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</si>
  <si>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</si>
  <si>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</si>
  <si>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</si>
  <si>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</si>
  <si>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</si>
  <si>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</si>
  <si>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</si>
  <si>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</si>
  <si>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</si>
  <si>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</si>
  <si>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</si>
  <si>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</si>
  <si>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</si>
  <si>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</si>
  <si>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</si>
  <si>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</si>
  <si>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</si>
  <si>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</si>
  <si>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</si>
  <si>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</si>
  <si>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</si>
  <si>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</si>
  <si>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</si>
  <si>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</si>
  <si>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</si>
  <si>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</si>
  <si>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</si>
  <si>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</si>
  <si>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</si>
  <si>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</si>
  <si>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</si>
  <si>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</si>
  <si>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</si>
  <si>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</si>
  <si>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</si>
  <si>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</si>
  <si>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</si>
  <si>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</si>
  <si>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</si>
  <si>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</si>
  <si>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</si>
  <si>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</si>
  <si>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</si>
  <si>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</si>
  <si>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</si>
  <si>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</si>
  <si>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</si>
  <si>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</si>
  <si>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</si>
  <si>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</si>
  <si>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</si>
  <si>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</si>
  <si>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</si>
  <si>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</si>
  <si>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</si>
  <si>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</si>
  <si>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</si>
  <si>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</si>
  <si>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</si>
  <si>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</si>
  <si>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</si>
  <si>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</si>
  <si>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</si>
  <si>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</si>
  <si>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</si>
  <si>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</si>
  <si>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</si>
  <si>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</si>
  <si>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</si>
  <si>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</si>
  <si>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</si>
  <si>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</si>
  <si>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</si>
  <si>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</si>
  <si>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</si>
  <si>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</si>
  <si>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</si>
  <si>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</si>
  <si>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</si>
  <si>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</si>
  <si>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</si>
  <si>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</si>
  <si>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</si>
  <si>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</si>
  <si>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</si>
  <si>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</si>
  <si>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</si>
  <si>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</si>
  <si>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</si>
  <si>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</si>
  <si>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</si>
  <si>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</si>
  <si>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</si>
  <si>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</si>
  <si>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</si>
  <si>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</si>
  <si>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</si>
  <si>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</si>
  <si>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</si>
  <si>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</si>
  <si>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</si>
  <si>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</si>
  <si>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</si>
  <si>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</si>
  <si>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</si>
  <si>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</si>
  <si>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</si>
  <si>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</si>
  <si>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</si>
  <si>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</si>
  <si>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</si>
  <si>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</si>
  <si>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</si>
  <si>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</si>
  <si>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</si>
  <si>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</si>
  <si>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</si>
  <si>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</si>
  <si>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</si>
  <si>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</si>
  <si>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</si>
  <si>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</si>
  <si>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</si>
  <si>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</si>
  <si>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</si>
  <si>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</si>
  <si>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</si>
  <si>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</si>
  <si>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</si>
  <si>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</si>
  <si>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</si>
  <si>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</si>
  <si>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</si>
  <si>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</si>
  <si>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</si>
  <si>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</si>
  <si>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</si>
  <si>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</si>
  <si>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</si>
  <si>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</si>
  <si>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</si>
  <si>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</si>
  <si>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</si>
  <si>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</si>
  <si>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</si>
  <si>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</si>
  <si>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</si>
  <si>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</si>
  <si>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</si>
  <si>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</si>
  <si>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</si>
  <si>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</si>
  <si>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</si>
  <si>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</si>
  <si>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</si>
  <si>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</si>
  <si>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</si>
  <si>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</si>
  <si>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</si>
  <si>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</si>
  <si>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</si>
  <si>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</si>
  <si>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</si>
  <si>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</si>
  <si>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</si>
  <si>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</si>
  <si>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</si>
  <si>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</si>
  <si>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</si>
  <si>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</si>
  <si>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</si>
  <si>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</si>
  <si>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</si>
  <si>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</si>
  <si>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</si>
  <si>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</si>
  <si>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</si>
  <si>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</si>
  <si>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</si>
  <si>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</si>
  <si>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</si>
  <si>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</si>
  <si>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</si>
  <si>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</si>
  <si>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</si>
  <si>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</si>
  <si>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</si>
  <si>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</si>
  <si>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</si>
  <si>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</si>
  <si>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</si>
  <si>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</si>
  <si>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</si>
  <si>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</si>
  <si>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</si>
  <si>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</si>
  <si>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</si>
  <si>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</si>
  <si>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</si>
  <si>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</si>
  <si>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</si>
  <si>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</si>
  <si>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</si>
  <si>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</si>
  <si>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</si>
  <si>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</si>
  <si>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</si>
  <si>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</si>
  <si>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</si>
  <si>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</si>
  <si>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</si>
  <si>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</si>
  <si>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</si>
  <si>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</si>
  <si>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</si>
  <si>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</si>
  <si>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</si>
  <si>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</si>
  <si>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</si>
  <si>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</si>
  <si>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</si>
  <si>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</si>
  <si>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</si>
  <si>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</si>
  <si>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</si>
  <si>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</si>
  <si>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</si>
  <si>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</si>
  <si>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</si>
  <si>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</si>
  <si>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</si>
  <si>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</si>
  <si>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</si>
  <si>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</si>
  <si>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</si>
  <si>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</si>
  <si>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</si>
  <si>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</si>
  <si>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</si>
  <si>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</si>
  <si>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</si>
  <si>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</si>
  <si>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</si>
  <si>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</si>
  <si>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</si>
  <si>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</si>
  <si>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</si>
  <si>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</si>
  <si>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</si>
  <si>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</si>
  <si>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</si>
  <si>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</si>
  <si>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</si>
  <si>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</si>
  <si>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</si>
  <si>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</si>
  <si>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</si>
  <si>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</si>
  <si>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</si>
  <si>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</si>
  <si>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</si>
  <si>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</si>
  <si>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</si>
  <si>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</si>
  <si>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</si>
  <si>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</si>
  <si>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</si>
  <si>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</si>
  <si>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</si>
  <si>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</si>
  <si>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</si>
  <si>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</si>
  <si>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</si>
  <si>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</si>
  <si>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</si>
  <si>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</si>
  <si>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</si>
  <si>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</si>
  <si>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</si>
  <si>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</si>
  <si>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</si>
  <si>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</si>
  <si>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</si>
  <si>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</si>
  <si>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</si>
  <si>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</si>
  <si>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</si>
  <si>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</si>
  <si>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</si>
  <si>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</si>
  <si>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</si>
  <si>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</si>
  <si>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</si>
  <si>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</si>
  <si>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</si>
  <si>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</si>
  <si>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</si>
  <si>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</si>
  <si>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</si>
  <si>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</si>
  <si>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</si>
  <si>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</si>
  <si>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</si>
  <si>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</si>
  <si>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</si>
  <si>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</si>
  <si>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</si>
  <si>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</si>
  <si>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</si>
  <si>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</si>
  <si>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</si>
  <si>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</si>
  <si>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</si>
  <si>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</si>
  <si>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</si>
  <si>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</si>
  <si>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</si>
  <si>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</si>
  <si>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</si>
  <si>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</si>
  <si>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</si>
  <si>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</si>
  <si>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</si>
  <si>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</si>
  <si>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</si>
  <si>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</si>
  <si>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</si>
  <si>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</si>
  <si>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</si>
  <si>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</si>
  <si>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</si>
  <si>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</si>
  <si>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</si>
  <si>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</si>
  <si>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</si>
  <si>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</si>
  <si>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</si>
  <si>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</si>
  <si>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</si>
  <si>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</si>
  <si>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</si>
  <si>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</si>
  <si>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</si>
  <si>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</si>
  <si>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</si>
  <si>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</si>
  <si>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</si>
  <si>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</si>
  <si>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</si>
  <si>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</si>
  <si>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</si>
  <si>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</si>
  <si>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</si>
  <si>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</si>
  <si>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</si>
  <si>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</si>
  <si>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</si>
  <si>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</si>
  <si>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</si>
  <si>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</si>
  <si>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</si>
  <si>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</si>
  <si>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</si>
  <si>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</si>
  <si>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</si>
  <si>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</si>
  <si>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</si>
  <si>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</si>
  <si>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</si>
  <si>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</si>
  <si>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</si>
  <si>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</si>
  <si>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</si>
  <si>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</si>
  <si>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</si>
  <si>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</si>
  <si>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</si>
  <si>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</si>
  <si>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</si>
  <si>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</si>
  <si>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</si>
  <si>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</si>
  <si>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</si>
  <si>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</si>
  <si>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</si>
  <si>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</si>
  <si>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</si>
  <si>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</si>
  <si>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</si>
  <si>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</si>
  <si>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</si>
  <si>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</si>
  <si>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</si>
  <si>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</si>
  <si>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</si>
  <si>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</si>
  <si>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</si>
  <si>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</si>
  <si>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</si>
  <si>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</si>
  <si>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</si>
  <si>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</si>
  <si>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</si>
  <si>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</si>
  <si>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</si>
  <si>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</si>
  <si>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</si>
  <si>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</si>
  <si>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</si>
  <si>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</si>
  <si>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</si>
  <si>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</si>
  <si>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</si>
  <si>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</si>
  <si>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</si>
  <si>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</si>
  <si>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</si>
  <si>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</si>
  <si>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</si>
  <si>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</si>
  <si>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</si>
  <si>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</si>
  <si>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</si>
  <si>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</si>
  <si>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</si>
  <si>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</si>
  <si>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</si>
  <si>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</si>
  <si>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</si>
  <si>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</si>
  <si>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</si>
  <si>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</si>
  <si>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</si>
  <si>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</si>
  <si>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</si>
  <si>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</si>
  <si>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</si>
  <si>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</si>
  <si>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</si>
  <si>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</si>
  <si>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</si>
  <si>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</si>
  <si>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</si>
  <si>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</si>
  <si>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</si>
  <si>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</si>
  <si>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</si>
  <si>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</si>
  <si>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</si>
  <si>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</si>
  <si>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</si>
  <si>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</si>
  <si>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</si>
  <si>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</si>
  <si>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</si>
  <si>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</si>
  <si>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</si>
  <si>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</si>
  <si>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</si>
  <si>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</si>
  <si>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</si>
  <si>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</si>
  <si>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</si>
  <si>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</si>
  <si>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</si>
  <si>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</si>
  <si>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</si>
  <si>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</si>
  <si>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</si>
  <si>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</si>
  <si>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</si>
  <si>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</si>
  <si>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</si>
  <si>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</si>
  <si>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</si>
  <si>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</si>
  <si>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</si>
  <si>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</si>
  <si>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</si>
  <si>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</si>
  <si>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</si>
  <si>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</si>
  <si>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</si>
  <si>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</si>
  <si>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</si>
  <si>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</si>
  <si>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</si>
  <si>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</si>
  <si>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</si>
  <si>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</si>
  <si>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</si>
  <si>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</si>
  <si>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</si>
  <si>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</si>
  <si>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</si>
  <si>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</si>
  <si>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</si>
  <si>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</si>
  <si>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</si>
  <si>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</si>
  <si>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</si>
  <si>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</si>
  <si>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</si>
  <si>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</si>
  <si>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</si>
  <si>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</si>
  <si>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</si>
  <si>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</si>
  <si>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</si>
  <si>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</si>
  <si>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</si>
  <si>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</si>
  <si>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</si>
  <si>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</si>
  <si>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</si>
  <si>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</si>
  <si>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</si>
  <si>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</si>
  <si>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</si>
  <si>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</si>
  <si>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</si>
  <si>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</si>
  <si>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</si>
  <si>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</si>
  <si>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</si>
  <si>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</si>
  <si>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</si>
  <si>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</si>
  <si>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</si>
  <si>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</si>
  <si>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</si>
  <si>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</si>
  <si>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</si>
  <si>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</si>
  <si>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</si>
  <si>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</si>
  <si>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</si>
  <si>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</si>
  <si>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</si>
  <si>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</si>
  <si>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</si>
  <si>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</si>
  <si>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</si>
  <si>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</si>
  <si>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</si>
  <si>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</si>
  <si>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</si>
  <si>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</si>
  <si>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</si>
  <si>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</si>
  <si>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</si>
  <si>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</si>
  <si>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</si>
  <si>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</si>
  <si>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</si>
  <si>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</si>
  <si>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</si>
  <si>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</si>
  <si>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</si>
  <si>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</si>
  <si>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</si>
  <si>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</si>
  <si>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</si>
  <si>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</si>
  <si>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</si>
  <si>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</si>
  <si>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</si>
  <si>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</si>
  <si>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</si>
  <si>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</si>
  <si>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</si>
  <si>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</si>
  <si>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</si>
  <si>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</si>
  <si>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</si>
  <si>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</si>
  <si>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</si>
  <si>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</si>
  <si>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</si>
  <si>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</si>
  <si>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</si>
  <si>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</si>
  <si>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</si>
  <si>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</si>
  <si>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</si>
  <si>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</si>
  <si>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</si>
  <si>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</si>
  <si>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</si>
  <si>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</si>
  <si>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</si>
  <si>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</si>
  <si>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</si>
  <si>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</si>
  <si>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</si>
  <si>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</si>
  <si>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</si>
  <si>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</si>
  <si>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</si>
  <si>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</si>
  <si>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</si>
  <si>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</si>
  <si>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</si>
  <si>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</si>
  <si>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</si>
  <si>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</si>
  <si>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</si>
  <si>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</si>
  <si>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</si>
  <si>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</si>
  <si>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</si>
  <si>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</si>
  <si>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</si>
  <si>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</si>
  <si>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</si>
  <si>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</si>
  <si>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</si>
  <si>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</si>
  <si>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</si>
  <si>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</si>
  <si>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</si>
  <si>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</si>
  <si>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</si>
  <si>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</si>
  <si>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</si>
  <si>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</si>
  <si>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</si>
  <si>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</si>
  <si>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</si>
  <si>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</si>
  <si>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</si>
  <si>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</si>
  <si>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</si>
  <si>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</si>
  <si>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</si>
  <si>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</si>
  <si>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</si>
  <si>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</si>
  <si>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</si>
  <si>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</si>
  <si>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</si>
  <si>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</si>
  <si>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</si>
  <si>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</si>
  <si>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</si>
  <si>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</si>
  <si>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</si>
  <si>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</si>
  <si>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</si>
  <si>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</si>
  <si>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</si>
  <si>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</si>
  <si>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</si>
  <si>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</si>
  <si>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</si>
  <si>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</si>
  <si>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</si>
  <si>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</si>
  <si>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</si>
  <si>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</si>
  <si>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</si>
  <si>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</si>
  <si>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</si>
  <si>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</si>
  <si>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</si>
  <si>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</si>
  <si>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</si>
  <si>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</si>
  <si>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</si>
  <si>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</si>
  <si>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</si>
  <si>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</si>
  <si>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</si>
  <si>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</si>
  <si>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</si>
  <si>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</si>
  <si>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</si>
  <si>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</si>
  <si>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</si>
  <si>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</si>
  <si>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</si>
  <si>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</si>
  <si>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</si>
  <si>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</si>
  <si>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</si>
  <si>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</si>
  <si>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</si>
  <si>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</si>
  <si>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</si>
  <si>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</si>
  <si>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</si>
  <si>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</si>
  <si>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</si>
  <si>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</si>
  <si>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</si>
  <si>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</si>
  <si>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</si>
  <si>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</si>
  <si>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</si>
  <si>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</si>
  <si>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</si>
  <si>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</si>
  <si>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</si>
  <si>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</si>
  <si>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</si>
  <si>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</si>
  <si>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</si>
  <si>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</si>
  <si>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</si>
  <si>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</si>
  <si>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</si>
  <si>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</si>
  <si>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</si>
  <si>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</si>
  <si>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</si>
  <si>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</si>
  <si>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</si>
  <si>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</si>
  <si>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</si>
  <si>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</si>
  <si>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</si>
  <si>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</si>
  <si>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</si>
  <si>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</si>
  <si>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</si>
  <si>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</si>
  <si>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</si>
  <si>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</si>
  <si>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</si>
  <si>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</si>
  <si>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</si>
  <si>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</si>
  <si>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</si>
  <si>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</si>
  <si>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</si>
  <si>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</si>
  <si>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</si>
  <si>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</si>
  <si>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</si>
  <si>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</si>
  <si>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</si>
  <si>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</si>
  <si>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</si>
  <si>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</si>
  <si>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</si>
  <si>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</si>
  <si>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</si>
  <si>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</si>
  <si>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</si>
  <si>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</si>
  <si>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</si>
  <si>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</si>
  <si>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</si>
  <si>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</si>
  <si>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</si>
  <si>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</si>
  <si>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</si>
  <si>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</si>
  <si>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</si>
  <si>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</si>
  <si>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</si>
  <si>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</si>
  <si>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</si>
  <si>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</si>
  <si>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</si>
  <si>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</si>
  <si>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</si>
  <si>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</si>
  <si>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</si>
  <si>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</si>
  <si>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</si>
  <si>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</si>
  <si>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</si>
  <si>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</si>
  <si>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</si>
  <si>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</si>
  <si>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</si>
  <si>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</si>
  <si>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</si>
  <si>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</si>
  <si>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</si>
  <si>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</si>
  <si>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</si>
  <si>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</si>
  <si>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</si>
  <si>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</si>
  <si>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</si>
  <si>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</si>
  <si>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</si>
  <si>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</si>
  <si>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</si>
  <si>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</si>
  <si>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</si>
  <si>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</si>
  <si>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</si>
  <si>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</si>
  <si>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</si>
  <si>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</si>
  <si>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</si>
  <si>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</si>
  <si>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</si>
  <si>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</si>
  <si>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</si>
  <si>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</si>
  <si>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</si>
  <si>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</si>
  <si>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</si>
  <si>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</si>
  <si>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</si>
  <si>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</si>
  <si>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</si>
  <si>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</si>
  <si>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</si>
  <si>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</si>
  <si>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</si>
  <si>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</si>
  <si>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</si>
  <si>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</si>
  <si>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</si>
  <si>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</si>
  <si>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</si>
  <si>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</si>
  <si>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</si>
  <si>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</si>
  <si>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</si>
  <si>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</si>
  <si>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</si>
  <si>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</si>
  <si>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</si>
  <si>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</si>
  <si>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</si>
  <si>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</si>
  <si>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</si>
  <si>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</si>
  <si>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</si>
  <si>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</si>
  <si>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</si>
  <si>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</si>
  <si>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</si>
  <si>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</si>
  <si>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</si>
  <si>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</si>
  <si>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</si>
  <si>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</si>
  <si>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</si>
  <si>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</si>
  <si>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</si>
  <si>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</si>
  <si>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</si>
  <si>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</si>
  <si>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</si>
  <si>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</si>
  <si>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</si>
  <si>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</si>
  <si>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</si>
  <si>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</si>
  <si>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</si>
  <si>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</si>
  <si>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</si>
  <si>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</si>
  <si>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</si>
  <si>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</si>
  <si>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</si>
  <si>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</si>
  <si>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</si>
  <si>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</si>
  <si>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</si>
  <si>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</si>
  <si>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</si>
  <si>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</si>
  <si>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</si>
  <si>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</si>
  <si>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</si>
  <si>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</si>
  <si>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</si>
  <si>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</si>
  <si>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</si>
  <si>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</si>
  <si>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</si>
  <si>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</si>
  <si>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</si>
  <si>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</si>
  <si>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</si>
  <si>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</si>
  <si>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</si>
  <si>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</si>
  <si>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</si>
  <si>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</si>
  <si>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</si>
  <si>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</si>
  <si>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</si>
  <si>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</si>
  <si>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</si>
  <si>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</si>
  <si>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</si>
  <si>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</si>
  <si>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</si>
  <si>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</si>
  <si>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</si>
  <si>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</si>
  <si>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</si>
  <si>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</si>
  <si>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</si>
  <si>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</si>
  <si>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</si>
  <si>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</si>
  <si>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</si>
  <si>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</si>
  <si>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</si>
  <si>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</si>
  <si>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</si>
  <si>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</si>
  <si>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</si>
  <si>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</si>
  <si>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</si>
  <si>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</si>
  <si>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</si>
  <si>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</si>
  <si>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</si>
  <si>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</si>
  <si>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</si>
  <si>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</si>
  <si>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</si>
  <si>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</si>
  <si>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</si>
  <si>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</si>
  <si>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</si>
  <si>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</si>
  <si>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</si>
  <si>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</si>
  <si>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</si>
  <si>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</si>
  <si>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</si>
  <si>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</si>
  <si>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</si>
  <si>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</si>
  <si>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</si>
  <si>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</si>
  <si>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</si>
  <si>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</si>
  <si>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</si>
  <si>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</si>
  <si>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</si>
  <si>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</si>
  <si>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</si>
  <si>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</si>
  <si>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</si>
  <si>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</si>
  <si>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</si>
  <si>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</si>
  <si>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</si>
  <si>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</si>
  <si>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</si>
  <si>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</si>
  <si>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</si>
  <si>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</si>
  <si>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</si>
  <si>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</si>
  <si>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</si>
  <si>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</si>
  <si>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</si>
  <si>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</si>
  <si>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</si>
  <si>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</si>
  <si>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</si>
  <si>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</si>
  <si>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</si>
  <si>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</si>
  <si>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</si>
  <si>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</si>
  <si>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</si>
  <si>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</si>
  <si>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</si>
  <si>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</si>
  <si>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</si>
  <si>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</si>
  <si>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</si>
  <si>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</si>
  <si>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</si>
  <si>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</si>
  <si>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</si>
  <si>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</si>
  <si>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</si>
  <si>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</si>
  <si>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</si>
  <si>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</si>
  <si>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</si>
  <si>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</si>
  <si>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</si>
  <si>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</si>
  <si>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</si>
  <si>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</si>
  <si>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</si>
  <si>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</si>
  <si>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</si>
  <si>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</si>
  <si>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</si>
  <si>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</si>
  <si>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</si>
  <si>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</si>
  <si>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</si>
  <si>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</si>
  <si>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</si>
  <si>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</si>
  <si>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</si>
  <si>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</si>
  <si>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</si>
  <si>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</si>
  <si>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</si>
  <si>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</si>
  <si>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</si>
  <si>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</si>
  <si>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</si>
  <si>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</si>
  <si>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</si>
  <si>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</si>
  <si>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</si>
  <si>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</si>
  <si>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</si>
  <si>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</si>
  <si>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</si>
  <si>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</si>
  <si>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</si>
  <si>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</si>
  <si>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</si>
  <si>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</si>
  <si>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</si>
  <si>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</si>
  <si>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</si>
  <si>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</si>
  <si>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</si>
  <si>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</si>
  <si>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</si>
  <si>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</si>
  <si>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</si>
  <si>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</si>
  <si>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</si>
  <si>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</si>
  <si>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</si>
  <si>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</si>
  <si>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</si>
  <si>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</si>
  <si>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</si>
  <si>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</si>
  <si>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</si>
  <si>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</si>
  <si>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</si>
  <si>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</si>
  <si>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</si>
  <si>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</si>
  <si>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</si>
  <si>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</si>
  <si>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</si>
  <si>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</si>
  <si>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</si>
  <si>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</si>
  <si>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</si>
  <si>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</si>
  <si>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</si>
  <si>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</si>
  <si>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</si>
  <si>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</si>
  <si>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</si>
  <si>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</si>
  <si>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</si>
  <si>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</si>
  <si>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</si>
  <si>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</si>
  <si>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</si>
  <si>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</si>
  <si>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</si>
  <si>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</si>
  <si>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</si>
  <si>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</si>
  <si>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</si>
  <si>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</si>
  <si>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</si>
  <si>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</si>
  <si>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</si>
  <si>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</si>
  <si>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</si>
  <si>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</si>
  <si>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</si>
  <si>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</si>
  <si>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</si>
  <si>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</si>
  <si>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</si>
  <si>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</si>
  <si>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</si>
  <si>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</si>
  <si>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</si>
  <si>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</si>
  <si>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</si>
  <si>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</si>
  <si>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</si>
  <si>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</si>
  <si>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</si>
  <si>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</si>
  <si>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</si>
  <si>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</si>
  <si>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</si>
  <si>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</si>
  <si>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</si>
  <si>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</si>
  <si>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</si>
  <si>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</si>
  <si>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</si>
  <si>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</si>
  <si>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</si>
  <si>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</si>
  <si>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</si>
  <si>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</si>
  <si>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</si>
  <si>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</si>
  <si>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</si>
  <si>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</si>
  <si>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</si>
  <si>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</si>
  <si>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</si>
  <si>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</si>
  <si>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</si>
  <si>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</si>
  <si>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</si>
  <si>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</si>
  <si>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</si>
  <si>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</si>
  <si>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</si>
  <si>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</si>
  <si>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</si>
  <si>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</si>
  <si>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</si>
  <si>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</si>
  <si>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</si>
  <si>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</si>
  <si>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</si>
  <si>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</si>
  <si>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</si>
  <si>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</si>
  <si>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</si>
  <si>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</si>
  <si>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</si>
  <si>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</si>
  <si>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</si>
  <si>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</si>
  <si>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</si>
  <si>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</si>
  <si>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</si>
  <si>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</si>
  <si>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</si>
  <si>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</si>
  <si>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</si>
  <si>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</si>
  <si>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</si>
  <si>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</si>
  <si>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</si>
  <si>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</si>
  <si>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</si>
  <si>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</si>
  <si>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</si>
  <si>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</si>
  <si>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</si>
  <si>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</si>
  <si>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</si>
  <si>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</si>
  <si>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</si>
  <si>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</si>
  <si>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</si>
  <si>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</si>
  <si>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</si>
  <si>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</si>
  <si>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</si>
  <si>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</si>
  <si>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</si>
  <si>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</si>
  <si>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</si>
  <si>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</si>
  <si>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</si>
  <si>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</si>
  <si>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</si>
  <si>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</si>
  <si>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</si>
  <si>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</si>
  <si>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</si>
  <si>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</si>
  <si>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</si>
  <si>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</si>
  <si>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</si>
  <si>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</si>
  <si>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</si>
  <si>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</si>
  <si>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</si>
  <si>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</si>
  <si>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</si>
  <si>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</si>
  <si>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</si>
  <si>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</si>
  <si>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</si>
  <si>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</si>
  <si>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</si>
  <si>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</si>
  <si>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</si>
  <si>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</si>
  <si>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</si>
  <si>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</si>
  <si>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</si>
  <si>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</si>
  <si>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</si>
  <si>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</si>
  <si>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</si>
  <si>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</si>
  <si>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</si>
  <si>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</si>
  <si>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</si>
  <si>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</si>
  <si>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</si>
  <si>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</si>
  <si>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</si>
  <si>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</si>
  <si>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</si>
  <si>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</si>
  <si>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</si>
  <si>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</si>
  <si>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</si>
  <si>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</si>
  <si>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</si>
  <si>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</si>
  <si>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</si>
  <si>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</si>
  <si>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</si>
  <si>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</si>
  <si>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</si>
  <si>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</si>
  <si>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</si>
  <si>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</si>
  <si>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</si>
  <si>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</si>
  <si>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</si>
  <si>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</si>
  <si>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</si>
  <si>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</si>
  <si>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</si>
  <si>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</si>
  <si>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</si>
  <si>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</si>
  <si>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</si>
  <si>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</si>
  <si>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</si>
  <si>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</si>
  <si>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</si>
  <si>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</si>
  <si>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</si>
  <si>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</si>
  <si>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</si>
  <si>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</si>
  <si>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</si>
  <si>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</si>
  <si>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</si>
  <si>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</si>
  <si>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</si>
  <si>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</si>
  <si>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</si>
  <si>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</si>
  <si>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</si>
  <si>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</si>
  <si>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</si>
  <si>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</si>
  <si>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</si>
  <si>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</si>
  <si>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</si>
  <si>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</si>
  <si>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</si>
  <si>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</si>
  <si>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</si>
  <si>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</si>
  <si>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</si>
  <si>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</si>
  <si>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</si>
  <si>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</si>
  <si>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</si>
  <si>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</si>
  <si>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</si>
  <si>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</si>
  <si>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</si>
  <si>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</si>
  <si>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</si>
  <si>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</si>
  <si>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</si>
  <si>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</si>
  <si>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</si>
  <si>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</si>
  <si>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</si>
  <si>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</si>
  <si>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</si>
  <si>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</si>
  <si>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</si>
  <si>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</si>
  <si>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</si>
  <si>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</si>
  <si>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</si>
  <si>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</si>
  <si>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</si>
  <si>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</si>
  <si>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</si>
  <si>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</si>
  <si>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</si>
  <si>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</si>
  <si>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</si>
  <si>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</si>
  <si>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</si>
  <si>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</si>
  <si>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</si>
  <si>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</si>
  <si>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</si>
  <si>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</si>
  <si>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</si>
  <si>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</si>
  <si>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</si>
  <si>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</si>
  <si>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</si>
  <si>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</si>
  <si>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</si>
  <si>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</si>
  <si>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</si>
  <si>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</si>
  <si>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</si>
  <si>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</si>
  <si>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</si>
  <si>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</si>
  <si>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</si>
  <si>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</si>
  <si>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</si>
  <si>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</si>
  <si>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</si>
  <si>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</si>
  <si>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</si>
  <si>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</si>
  <si>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</si>
  <si>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</si>
  <si>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</si>
  <si>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</si>
  <si>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</si>
  <si>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</si>
  <si>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</si>
  <si>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</si>
  <si>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</si>
  <si>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</si>
  <si>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</si>
  <si>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</si>
  <si>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</si>
  <si>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</si>
  <si>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</si>
  <si>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</si>
  <si>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</si>
  <si>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</si>
  <si>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</si>
  <si>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</si>
  <si>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</si>
  <si>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</si>
  <si>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</si>
  <si>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</si>
  <si>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</si>
  <si>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</si>
  <si>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</si>
  <si>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</si>
  <si>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</si>
  <si>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</si>
  <si>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</si>
  <si>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</si>
  <si>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</si>
  <si>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</si>
  <si>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</si>
  <si>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</si>
  <si>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</si>
  <si>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</si>
  <si>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</si>
  <si>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</si>
  <si>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</si>
  <si>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</si>
  <si>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</si>
  <si>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</si>
  <si>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</si>
  <si>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</si>
  <si>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</si>
  <si>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</si>
  <si>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</si>
  <si>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</si>
  <si>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</si>
  <si>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</si>
  <si>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</si>
  <si>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</si>
  <si>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</si>
  <si>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</si>
  <si>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</si>
  <si>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</si>
  <si>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</si>
  <si>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</si>
  <si>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</si>
  <si>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</si>
  <si>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</si>
  <si>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</si>
  <si>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</si>
  <si>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</si>
  <si>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</si>
  <si>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</si>
  <si>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</si>
  <si>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</si>
  <si>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</si>
  <si>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</si>
  <si>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</si>
  <si>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</si>
  <si>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</si>
  <si>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</si>
  <si>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</si>
  <si>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</si>
  <si>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</si>
  <si>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</si>
  <si>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</si>
  <si>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</si>
  <si>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</si>
  <si>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</si>
  <si>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</si>
  <si>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</si>
  <si>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</si>
  <si>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</si>
  <si>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</si>
  <si>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</si>
  <si>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</si>
  <si>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</si>
  <si>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</si>
  <si>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</si>
  <si>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</si>
  <si>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</si>
  <si>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</si>
  <si>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</si>
  <si>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</si>
  <si>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</si>
  <si>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</si>
  <si>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</si>
  <si>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</si>
  <si>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</si>
  <si>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</si>
  <si>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</si>
  <si>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</si>
  <si>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</si>
  <si>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</si>
  <si>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</si>
  <si>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</si>
  <si>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</si>
  <si>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</si>
  <si>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</si>
  <si>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</si>
  <si>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</si>
  <si>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</si>
  <si>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</si>
  <si>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</si>
  <si>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</si>
  <si>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</si>
  <si>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</si>
  <si>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</si>
  <si>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</si>
  <si>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</si>
  <si>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</si>
  <si>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</si>
  <si>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</si>
  <si>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</si>
  <si>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</si>
  <si>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</si>
  <si>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</si>
  <si>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</si>
  <si>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</si>
  <si>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</si>
  <si>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</si>
  <si>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</si>
  <si>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</si>
  <si>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</si>
  <si>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</si>
  <si>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</si>
  <si>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</si>
  <si>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</si>
  <si>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</si>
  <si>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</si>
  <si>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</si>
  <si>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</si>
  <si>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</si>
  <si>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</si>
  <si>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</si>
  <si>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</si>
  <si>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</si>
  <si>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</si>
  <si>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</si>
  <si>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</si>
  <si>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</si>
  <si>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</si>
  <si>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</si>
  <si>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</si>
  <si>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</si>
  <si>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</si>
  <si>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</si>
  <si>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</si>
  <si>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</si>
  <si>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</si>
  <si>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</si>
  <si>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</si>
  <si>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</si>
  <si>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</si>
  <si>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</si>
  <si>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</si>
  <si>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</si>
  <si>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</si>
  <si>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</si>
  <si>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</si>
  <si>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</si>
  <si>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</si>
  <si>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</si>
  <si>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</si>
  <si>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</si>
  <si>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</si>
  <si>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</si>
  <si>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</si>
  <si>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</si>
  <si>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</si>
  <si>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</si>
  <si>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</si>
  <si>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</si>
  <si>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</si>
  <si>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</si>
  <si>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</si>
  <si>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</si>
  <si>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</si>
  <si>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</si>
  <si>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</si>
  <si>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</si>
  <si>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</si>
  <si>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</si>
  <si>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</si>
  <si>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</si>
  <si>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</si>
  <si>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</si>
  <si>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</si>
  <si>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</si>
  <si>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</si>
  <si>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</si>
  <si>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</si>
  <si>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</si>
  <si>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</si>
  <si>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</si>
  <si>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</si>
  <si>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</si>
  <si>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</si>
  <si>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</si>
  <si>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</si>
  <si>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</si>
  <si>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</si>
  <si>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</si>
  <si>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</si>
  <si>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</si>
  <si>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</si>
  <si>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</si>
  <si>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</si>
  <si>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</si>
  <si>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</si>
  <si>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</si>
  <si>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</si>
  <si>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</si>
  <si>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</si>
  <si>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</si>
  <si>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</si>
  <si>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</si>
  <si>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</si>
  <si>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</si>
  <si>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</si>
  <si>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</si>
  <si>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</si>
  <si>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</si>
  <si>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</si>
  <si>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</si>
  <si>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</si>
  <si>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</si>
  <si>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</si>
  <si>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</si>
  <si>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</si>
  <si>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</si>
  <si>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</si>
  <si>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</si>
  <si>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</si>
  <si>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</si>
  <si>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</si>
  <si>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</si>
  <si>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</si>
  <si>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</si>
  <si>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</si>
  <si>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</si>
  <si>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</si>
  <si>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</si>
  <si>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</si>
  <si>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</si>
  <si>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</si>
  <si>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</si>
  <si>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</si>
  <si>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</si>
  <si>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</si>
  <si>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</si>
  <si>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</si>
  <si>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</si>
  <si>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</si>
  <si>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</si>
  <si>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</si>
  <si>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</si>
  <si>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</si>
  <si>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</si>
  <si>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</si>
  <si>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</si>
  <si>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</si>
  <si>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</si>
  <si>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</si>
  <si>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</si>
  <si>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</si>
  <si>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</si>
  <si>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</si>
  <si>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</si>
  <si>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</si>
  <si>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</si>
  <si>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</si>
  <si>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</si>
  <si>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</si>
  <si>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</si>
  <si>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</si>
  <si>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</si>
  <si>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</si>
  <si>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</si>
  <si>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</si>
  <si>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</si>
  <si>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</si>
  <si>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</si>
  <si>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</si>
  <si>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</si>
  <si>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</si>
  <si>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</si>
  <si>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</si>
  <si>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</si>
  <si>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</si>
  <si>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</si>
  <si>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</si>
  <si>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</si>
  <si>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</si>
  <si>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</si>
  <si>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</si>
  <si>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</si>
  <si>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</si>
  <si>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</si>
  <si>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</si>
  <si>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</si>
  <si>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</si>
  <si>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</si>
  <si>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</si>
  <si>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</si>
  <si>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</si>
  <si>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</si>
  <si>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</si>
  <si>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</si>
  <si>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</si>
  <si>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</si>
  <si>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</si>
  <si>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</si>
  <si>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</si>
  <si>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</si>
  <si>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</si>
  <si>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</si>
  <si>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</si>
  <si>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</si>
  <si>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</si>
  <si>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</si>
  <si>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</si>
  <si>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</si>
  <si>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</si>
  <si>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</si>
  <si>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</si>
  <si>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</si>
  <si>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</si>
  <si>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</si>
  <si>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</si>
  <si>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</si>
  <si>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</si>
  <si>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</si>
  <si>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</si>
  <si>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</si>
  <si>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</si>
  <si>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</si>
  <si>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</si>
  <si>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</si>
  <si>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</si>
  <si>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</si>
  <si>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</si>
  <si>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</si>
  <si>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</si>
  <si>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</si>
  <si>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</si>
  <si>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</si>
  <si>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</si>
  <si>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</si>
  <si>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</si>
  <si>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</si>
  <si>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</si>
  <si>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</si>
  <si>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</si>
  <si>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</si>
  <si>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</si>
  <si>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</si>
  <si>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</si>
  <si>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</si>
  <si>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</si>
  <si>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</si>
  <si>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</si>
  <si>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</si>
  <si>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</si>
  <si>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</si>
  <si>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</si>
  <si>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</si>
  <si>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</si>
  <si>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</si>
  <si>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</si>
  <si>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</si>
  <si>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</si>
  <si>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</si>
  <si>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</si>
  <si>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</si>
  <si>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</si>
  <si>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</si>
  <si>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</si>
  <si>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</si>
  <si>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</si>
  <si>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</si>
  <si>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</si>
  <si>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</si>
  <si>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</si>
  <si>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</si>
  <si>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</si>
  <si>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</si>
  <si>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</si>
  <si>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</si>
  <si>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</si>
  <si>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</si>
  <si>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</si>
  <si>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</si>
  <si>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</si>
  <si>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</si>
  <si>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</si>
  <si>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</si>
  <si>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</si>
  <si>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</si>
  <si>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</si>
  <si>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</si>
  <si>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</si>
  <si>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</si>
  <si>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</si>
  <si>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</si>
  <si>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</si>
  <si>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</si>
  <si>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</si>
  <si>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</si>
  <si>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</si>
  <si>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</si>
  <si>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</si>
  <si>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</si>
  <si>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</si>
  <si>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</si>
  <si>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</si>
  <si>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</si>
  <si>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</si>
  <si>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</si>
  <si>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</si>
  <si>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</si>
  <si>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</si>
  <si>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</si>
  <si>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</si>
  <si>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</si>
  <si>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</si>
  <si>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</si>
  <si>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</si>
  <si>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</si>
  <si>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</si>
  <si>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</si>
  <si>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</si>
  <si>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</si>
  <si>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</si>
  <si>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</si>
  <si>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</si>
  <si>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</si>
  <si>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</si>
  <si>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</si>
  <si>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</si>
  <si>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</si>
  <si>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</si>
  <si>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</si>
  <si>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</si>
  <si>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</si>
  <si>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</si>
  <si>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</si>
  <si>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</si>
  <si>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</si>
  <si>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</si>
  <si>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</si>
  <si>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</si>
  <si>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</si>
  <si>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</si>
  <si>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</si>
  <si>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</si>
  <si>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</si>
  <si>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</si>
  <si>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</si>
  <si>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</si>
  <si>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</si>
  <si>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</si>
  <si>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</si>
  <si>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</si>
  <si>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</si>
  <si>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</si>
  <si>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</si>
  <si>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</si>
  <si>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</si>
  <si>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</si>
  <si>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</si>
  <si>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</si>
  <si>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</si>
  <si>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</si>
  <si>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</si>
  <si>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</si>
  <si>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</si>
  <si>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</si>
  <si>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</si>
  <si>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</si>
  <si>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</si>
  <si>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</si>
  <si>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</si>
  <si>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</si>
  <si>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</si>
  <si>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</si>
  <si>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</si>
  <si>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</si>
  <si>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</si>
  <si>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</si>
  <si>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</si>
  <si>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</si>
  <si>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</si>
  <si>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</si>
  <si>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</si>
  <si>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</si>
  <si>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</si>
  <si>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</si>
  <si>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</si>
  <si>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</si>
  <si>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</si>
  <si>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</si>
  <si>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</si>
  <si>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</si>
  <si>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</si>
  <si>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</si>
  <si>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</si>
  <si>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</si>
  <si>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</si>
  <si>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</si>
  <si>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</si>
  <si>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</si>
  <si>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</si>
  <si>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</si>
  <si>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</si>
  <si>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</si>
  <si>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</si>
  <si>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</si>
  <si>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</si>
  <si>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</si>
  <si>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</si>
  <si>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</si>
  <si>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</si>
  <si>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</si>
  <si>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</si>
  <si>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</si>
  <si>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</si>
  <si>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</si>
  <si>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</si>
  <si>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</si>
  <si>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</si>
  <si>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</si>
  <si>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</si>
  <si>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</si>
  <si>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</si>
  <si>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</si>
  <si>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</si>
  <si>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</si>
  <si>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</si>
  <si>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</si>
  <si>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</si>
  <si>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</si>
  <si>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</si>
  <si>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</si>
  <si>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</si>
  <si>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</si>
  <si>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</si>
  <si>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</si>
  <si>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</si>
  <si>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</si>
  <si>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</si>
  <si>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</si>
  <si>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</si>
  <si>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</si>
  <si>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</si>
  <si>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</si>
  <si>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</si>
  <si>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</si>
  <si>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</si>
  <si>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</si>
  <si>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</si>
  <si>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</si>
  <si>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</si>
  <si>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</si>
  <si>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</si>
  <si>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</si>
  <si>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</si>
  <si>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</si>
  <si>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</si>
  <si>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</si>
  <si>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</si>
  <si>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</si>
  <si>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</si>
  <si>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</si>
  <si>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</si>
  <si>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</si>
  <si>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</si>
  <si>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</si>
  <si>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</si>
  <si>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</si>
  <si>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</si>
  <si>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</si>
  <si>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</si>
  <si>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</si>
  <si>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</si>
  <si>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</si>
  <si>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</si>
  <si>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</si>
  <si>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</si>
  <si>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</si>
  <si>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</si>
  <si>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</si>
  <si>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</si>
  <si>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</si>
  <si>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</si>
  <si>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</si>
  <si>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</si>
  <si>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</si>
  <si>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</si>
  <si>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</si>
  <si>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</si>
  <si>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</si>
  <si>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</si>
  <si>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</si>
  <si>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</si>
  <si>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</si>
  <si>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</si>
  <si>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</si>
  <si>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</si>
  <si>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</si>
  <si>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</si>
  <si>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</si>
  <si>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</si>
  <si>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</si>
  <si>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</si>
  <si>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</si>
  <si>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</si>
  <si>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</si>
  <si>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</si>
  <si>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</si>
  <si>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</si>
  <si>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</si>
  <si>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</si>
  <si>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</si>
  <si>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</si>
  <si>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</si>
  <si>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</si>
  <si>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</si>
  <si>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</si>
  <si>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</si>
  <si>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</si>
  <si>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</si>
  <si>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</si>
  <si>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</si>
  <si>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</si>
  <si>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</si>
  <si>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</si>
  <si>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</si>
  <si>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</si>
  <si>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</si>
  <si>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</si>
  <si>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</si>
  <si>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</si>
  <si>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</si>
  <si>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</si>
  <si>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</si>
  <si>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</si>
  <si>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</si>
  <si>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</si>
  <si>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</si>
  <si>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</si>
  <si>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</si>
  <si>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</si>
  <si>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</si>
  <si>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</si>
  <si>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</si>
  <si>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</si>
  <si>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</si>
  <si>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</si>
  <si>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</si>
  <si>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</si>
  <si>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</si>
  <si>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</si>
  <si>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</si>
  <si>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</si>
  <si>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</si>
  <si>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</si>
  <si>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</si>
  <si>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</si>
  <si>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</si>
  <si>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</si>
  <si>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</si>
  <si>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</si>
  <si>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</si>
  <si>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</si>
  <si>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</si>
  <si>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</si>
  <si>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</si>
  <si>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</si>
  <si>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</si>
  <si>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</si>
  <si>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</si>
  <si>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</si>
  <si>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</si>
  <si>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</si>
  <si>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</si>
  <si>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</si>
  <si>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</si>
  <si>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</si>
  <si>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</si>
  <si>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</si>
  <si>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</si>
  <si>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</si>
  <si>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</si>
  <si>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</si>
  <si>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</si>
  <si>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</si>
  <si>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</si>
  <si>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</si>
  <si>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</si>
  <si>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</si>
  <si>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</si>
  <si>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</si>
  <si>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</si>
  <si>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</si>
  <si>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</si>
  <si>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</si>
  <si>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</si>
  <si>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</si>
  <si>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</si>
  <si>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</si>
  <si>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</si>
  <si>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</si>
  <si>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</si>
  <si>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</si>
  <si>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</si>
  <si>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</si>
  <si>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</si>
  <si>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</si>
  <si>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</si>
  <si>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</si>
  <si>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</si>
  <si>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</si>
  <si>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</si>
  <si>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</si>
  <si>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</si>
  <si>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</si>
  <si>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</si>
  <si>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</si>
  <si>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</si>
  <si>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</si>
  <si>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</si>
  <si>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</si>
  <si>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</si>
  <si>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</si>
  <si>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</si>
  <si>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</si>
  <si>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</si>
  <si>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</si>
  <si>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</si>
  <si>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</si>
  <si>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</si>
  <si>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</si>
  <si>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</si>
  <si>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</si>
  <si>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</si>
  <si>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</si>
  <si>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</si>
  <si>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</si>
  <si>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</si>
  <si>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</si>
  <si>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</si>
  <si>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</si>
  <si>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</si>
  <si>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</si>
  <si>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</si>
  <si>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</si>
  <si>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</si>
  <si>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</si>
  <si>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</si>
  <si>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</si>
  <si>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</si>
  <si>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</si>
  <si>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</si>
  <si>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</si>
  <si>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</si>
  <si>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</si>
  <si>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</si>
  <si>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</si>
  <si>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</si>
  <si>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</si>
  <si>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</si>
  <si>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</si>
  <si>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</si>
  <si>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</si>
  <si>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</si>
  <si>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</si>
  <si>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</si>
  <si>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</si>
  <si>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</si>
  <si>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</si>
  <si>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</si>
  <si>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</si>
  <si>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</si>
  <si>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</si>
  <si>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</si>
  <si>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</si>
  <si>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</si>
  <si>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</si>
  <si>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</si>
  <si>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</si>
  <si>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</si>
  <si>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</si>
  <si>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</si>
  <si>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</si>
  <si>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</si>
  <si>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</si>
  <si>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</si>
  <si>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</si>
  <si>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</si>
  <si>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</si>
  <si>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</si>
  <si>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</si>
  <si>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</si>
  <si>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</si>
  <si>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</si>
  <si>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</si>
  <si>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</si>
  <si>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</si>
  <si>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</si>
  <si>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</si>
  <si>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</si>
  <si>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</si>
  <si>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</si>
  <si>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</si>
  <si>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</si>
  <si>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</si>
  <si>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</si>
  <si>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</si>
  <si>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</si>
  <si>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</si>
  <si>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</si>
  <si>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</si>
  <si>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</si>
  <si>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</si>
  <si>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</si>
  <si>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</si>
  <si>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</si>
  <si>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</si>
  <si>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</si>
  <si>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</si>
  <si>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</si>
  <si>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</si>
  <si>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</si>
  <si>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</si>
  <si>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</si>
  <si>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</si>
  <si>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</si>
  <si>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</si>
  <si>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</si>
  <si>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</si>
  <si>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</si>
  <si>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</si>
  <si>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</si>
  <si>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</si>
  <si>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</si>
  <si>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</si>
  <si>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</si>
  <si>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</si>
  <si>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</si>
  <si>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</si>
  <si>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</si>
  <si>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</si>
  <si>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</si>
  <si>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</si>
  <si>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</si>
  <si>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</si>
  <si>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</si>
  <si>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</si>
  <si>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</si>
  <si>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</si>
  <si>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</si>
  <si>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</si>
  <si>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</si>
  <si>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</si>
  <si>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</si>
  <si>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</si>
  <si>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</si>
  <si>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</si>
  <si>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</si>
  <si>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</si>
  <si>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</si>
  <si>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</si>
  <si>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</si>
  <si>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</si>
  <si>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</si>
  <si>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</si>
  <si>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</si>
  <si>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</si>
  <si>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</si>
  <si>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</si>
  <si>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</si>
  <si>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</si>
  <si>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</si>
  <si>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</si>
  <si>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</si>
  <si>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</si>
  <si>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</si>
  <si>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</si>
  <si>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</si>
  <si>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</si>
  <si>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</si>
  <si>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</si>
  <si>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</si>
  <si>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</si>
  <si>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</si>
  <si>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</si>
  <si>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</si>
  <si>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</si>
  <si>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</si>
  <si>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</si>
  <si>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</si>
  <si>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</si>
  <si>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</si>
  <si>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</si>
  <si>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</si>
  <si>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</si>
  <si>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</si>
  <si>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</si>
  <si>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</si>
  <si>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</si>
  <si>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</si>
  <si>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</si>
  <si>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</si>
  <si>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</si>
  <si>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</si>
  <si>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</si>
  <si>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</si>
  <si>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</si>
  <si>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</si>
  <si>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</si>
  <si>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</si>
  <si>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</si>
  <si>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</si>
  <si>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</si>
  <si>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</si>
  <si>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</si>
  <si>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</si>
  <si>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</si>
  <si>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</si>
  <si>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</si>
  <si>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</si>
  <si>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</si>
  <si>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</si>
  <si>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</si>
  <si>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</si>
  <si>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</si>
  <si>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</si>
  <si>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</si>
  <si>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</si>
  <si>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</si>
  <si>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</si>
  <si>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</si>
  <si>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</si>
  <si>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</si>
  <si>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</si>
  <si>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</si>
  <si>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</si>
  <si>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</si>
  <si>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</si>
  <si>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</si>
  <si>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</si>
  <si>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</si>
  <si>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</si>
  <si>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</si>
  <si>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</si>
  <si>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</si>
  <si>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</si>
  <si>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</si>
  <si>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</si>
  <si>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</si>
  <si>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</si>
  <si>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</si>
  <si>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</si>
  <si>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</si>
  <si>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</si>
  <si>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</si>
  <si>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</si>
  <si>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</si>
  <si>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</si>
  <si>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</si>
  <si>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</si>
  <si>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</si>
  <si>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</si>
  <si>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</si>
  <si>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</si>
  <si>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</si>
  <si>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</si>
  <si>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</si>
  <si>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</si>
  <si>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</si>
  <si>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</si>
  <si>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</si>
  <si>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</si>
  <si>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</si>
  <si>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</si>
  <si>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</si>
  <si>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</si>
  <si>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</si>
  <si>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</si>
  <si>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</si>
  <si>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</si>
  <si>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</si>
  <si>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</si>
  <si>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</si>
  <si>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</si>
  <si>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</si>
  <si>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</si>
  <si>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</si>
  <si>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</si>
  <si>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</si>
  <si>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</si>
  <si>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</si>
  <si>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</si>
  <si>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</si>
  <si>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</si>
  <si>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</si>
  <si>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</si>
  <si>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</si>
  <si>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</si>
  <si>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</si>
  <si>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</si>
  <si>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</si>
  <si>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</si>
  <si>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</si>
  <si>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</si>
  <si>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</si>
  <si>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</si>
  <si>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</si>
  <si>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</si>
  <si>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</si>
  <si>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</si>
  <si>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</si>
  <si>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</si>
  <si>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</si>
  <si>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</si>
  <si>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</si>
  <si>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</si>
  <si>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</si>
  <si>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</si>
  <si>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</si>
  <si>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</si>
  <si>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</si>
  <si>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</si>
  <si>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</si>
  <si>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</si>
  <si>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</si>
  <si>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</si>
  <si>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</si>
  <si>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</si>
  <si>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</si>
  <si>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</si>
  <si>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</si>
  <si>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</si>
  <si>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</si>
  <si>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</si>
  <si>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</si>
  <si>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</si>
  <si>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</si>
  <si>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</si>
  <si>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</si>
  <si>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</si>
  <si>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</si>
  <si>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</si>
  <si>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</si>
  <si>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</si>
  <si>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</si>
  <si>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</si>
  <si>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</si>
  <si>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</si>
  <si>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</si>
  <si>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</si>
  <si>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</si>
  <si>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</si>
  <si>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</si>
  <si>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</si>
  <si>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</si>
  <si>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</si>
  <si>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</si>
  <si>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</si>
  <si>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</si>
  <si>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</si>
  <si>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</si>
  <si>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</si>
  <si>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</si>
  <si>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</si>
  <si>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</si>
  <si>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</si>
  <si>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</si>
  <si>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</si>
  <si>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</si>
  <si>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</si>
  <si>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</si>
  <si>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</si>
  <si>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</si>
  <si>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</si>
  <si>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</si>
  <si>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</si>
  <si>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</si>
  <si>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</si>
  <si>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</si>
  <si>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</si>
  <si>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</si>
  <si>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</si>
  <si>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</si>
  <si>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</si>
  <si>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</si>
  <si>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</si>
  <si>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</si>
  <si>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</si>
  <si>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</si>
  <si>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</si>
  <si>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</si>
  <si>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</si>
  <si>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</si>
  <si>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</si>
  <si>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</si>
  <si>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</si>
  <si>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</si>
  <si>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</si>
  <si>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</si>
  <si>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</si>
  <si>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</si>
  <si>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</si>
  <si>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</si>
  <si>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</si>
  <si>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</si>
  <si>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</si>
  <si>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</si>
  <si>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</si>
  <si>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</si>
  <si>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</si>
  <si>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</si>
  <si>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</si>
  <si>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</si>
  <si>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</si>
  <si>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</si>
  <si>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</si>
  <si>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</si>
  <si>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</si>
  <si>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</si>
  <si>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</si>
  <si>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</si>
  <si>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</si>
  <si>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</si>
  <si>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</si>
  <si>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</si>
  <si>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</si>
  <si>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</si>
  <si>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</si>
  <si>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</si>
  <si>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</si>
  <si>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</si>
  <si>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</si>
  <si>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</si>
  <si>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</si>
  <si>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</si>
  <si>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</si>
  <si>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</si>
  <si>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</si>
  <si>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</si>
  <si>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</si>
  <si>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</si>
  <si>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</si>
  <si>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</si>
  <si>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</si>
  <si>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</si>
  <si>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</si>
  <si>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</si>
  <si>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</si>
  <si>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</si>
  <si>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</si>
  <si>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</si>
  <si>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</si>
  <si>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</si>
  <si>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</si>
  <si>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</si>
  <si>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</si>
  <si>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</si>
  <si>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</si>
  <si>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</si>
  <si>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</si>
  <si>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</si>
  <si>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</si>
  <si>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</si>
  <si>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</si>
  <si>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</si>
  <si>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</si>
  <si>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</si>
  <si>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</si>
  <si>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</si>
  <si>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</si>
  <si>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</si>
  <si>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</si>
  <si>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</si>
  <si>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</si>
  <si>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</si>
  <si>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</si>
  <si>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</si>
  <si>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</si>
  <si>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</si>
  <si>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</si>
  <si>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</si>
  <si>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</si>
  <si>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</si>
  <si>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</si>
  <si>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</si>
  <si>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</si>
  <si>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</si>
  <si>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</si>
  <si>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</si>
  <si>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</si>
  <si>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</si>
  <si>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</si>
  <si>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</si>
  <si>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</si>
  <si>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</si>
  <si>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</si>
  <si>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</si>
  <si>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</si>
  <si>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</si>
  <si>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</si>
  <si>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</si>
  <si>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</si>
  <si>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</si>
  <si>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</si>
  <si>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</si>
  <si>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</si>
  <si>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</si>
  <si>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</si>
  <si>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</si>
  <si>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</si>
  <si>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</si>
  <si>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</si>
  <si>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</si>
  <si>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</si>
  <si>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</si>
  <si>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</si>
  <si>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</si>
  <si>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</si>
  <si>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</si>
  <si>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</si>
  <si>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</si>
  <si>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</si>
  <si>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</si>
  <si>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</si>
  <si>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</si>
  <si>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</si>
  <si>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</si>
  <si>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</si>
  <si>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</si>
  <si>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</si>
  <si>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</si>
  <si>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</si>
  <si>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</si>
  <si>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</si>
  <si>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</si>
  <si>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</si>
  <si>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</si>
  <si>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</si>
  <si>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</si>
  <si>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</si>
  <si>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</si>
  <si>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</si>
  <si>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</si>
  <si>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</si>
  <si>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</si>
  <si>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</si>
  <si>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</si>
  <si>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</si>
  <si>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</si>
  <si>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</si>
  <si>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</si>
  <si>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</si>
  <si>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</si>
  <si>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</si>
  <si>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</si>
  <si>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</si>
  <si>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</si>
  <si>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</si>
  <si>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</si>
  <si>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</si>
  <si>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</si>
  <si>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</si>
  <si>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</si>
  <si>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</si>
  <si>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</si>
  <si>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</si>
  <si>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</si>
  <si>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</si>
  <si>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</si>
  <si>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</si>
  <si>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</si>
  <si>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</si>
  <si>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</si>
  <si>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</si>
  <si>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</si>
  <si>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</si>
  <si>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</si>
  <si>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</si>
  <si>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</si>
  <si>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</si>
  <si>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</si>
  <si>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</si>
  <si>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</si>
  <si>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</si>
  <si>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</si>
  <si>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</si>
  <si>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</si>
  <si>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</si>
  <si>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</si>
  <si>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</si>
  <si>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</si>
  <si>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</si>
  <si>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</si>
  <si>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</si>
  <si>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</si>
  <si>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</si>
  <si>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</si>
  <si>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</si>
  <si>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</si>
  <si>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</si>
  <si>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</si>
  <si>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</si>
  <si>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</si>
  <si>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</si>
  <si>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</si>
  <si>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</si>
  <si>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</si>
  <si>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</si>
  <si>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</si>
  <si>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</si>
  <si>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</si>
  <si>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</si>
  <si>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</si>
  <si>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</si>
  <si>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</si>
  <si>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</si>
  <si>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</si>
  <si>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</si>
  <si>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</si>
  <si>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</si>
  <si>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</si>
  <si>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</si>
  <si>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</si>
  <si>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</si>
  <si>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</si>
  <si>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</si>
  <si>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</si>
  <si>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</si>
  <si>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</si>
  <si>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</si>
  <si>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</si>
  <si>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</si>
  <si>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</si>
  <si>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</si>
  <si>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</si>
  <si>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</si>
  <si>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</si>
  <si>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</si>
  <si>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</si>
  <si>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</si>
  <si>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</si>
  <si>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</si>
  <si>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</si>
  <si>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</si>
  <si>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</si>
  <si>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</si>
  <si>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</si>
  <si>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</si>
  <si>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</si>
  <si>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</si>
  <si>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</si>
  <si>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</si>
  <si>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</si>
  <si>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</si>
  <si>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</si>
  <si>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</si>
  <si>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</si>
  <si>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</si>
  <si>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</si>
  <si>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</si>
  <si>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</si>
  <si>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</si>
  <si>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</si>
  <si>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</si>
  <si>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</si>
  <si>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</si>
  <si>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</si>
  <si>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</si>
  <si>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</si>
  <si>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</si>
  <si>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</si>
  <si>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</si>
  <si>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</si>
  <si>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</si>
  <si>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</si>
  <si>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</si>
  <si>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</si>
  <si>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</si>
  <si>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</si>
  <si>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</si>
  <si>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</si>
  <si>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</si>
  <si>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</si>
  <si>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</si>
  <si>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</si>
  <si>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</si>
  <si>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</si>
  <si>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</si>
  <si>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</si>
  <si>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</si>
  <si>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</si>
  <si>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</si>
  <si>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</si>
  <si>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</si>
  <si>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</si>
  <si>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</si>
  <si>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</si>
  <si>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</si>
  <si>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</si>
  <si>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</si>
  <si>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</si>
  <si>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</si>
  <si>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</si>
  <si>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</si>
  <si>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</si>
  <si>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</si>
  <si>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</si>
  <si>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</si>
  <si>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</si>
  <si>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</si>
  <si>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</si>
  <si>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</si>
  <si>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</si>
  <si>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</si>
  <si>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</si>
  <si>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</si>
  <si>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</si>
  <si>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</si>
  <si>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</si>
  <si>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</si>
  <si>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</si>
  <si>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</si>
  <si>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</si>
  <si>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</si>
  <si>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</si>
  <si>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</si>
  <si>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</si>
  <si>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</si>
  <si>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</si>
  <si>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</si>
  <si>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</si>
  <si>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</si>
  <si>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</si>
  <si>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</si>
  <si>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</si>
  <si>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</si>
  <si>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</si>
  <si>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</si>
  <si>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</si>
  <si>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</si>
  <si>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</si>
  <si>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</si>
  <si>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</si>
  <si>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</si>
  <si>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</si>
  <si>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</si>
  <si>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</si>
  <si>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</si>
  <si>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</si>
  <si>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</si>
  <si>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</si>
  <si>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</si>
  <si>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</si>
  <si>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</si>
  <si>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</si>
  <si>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</si>
  <si>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</si>
  <si>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</si>
  <si>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</si>
  <si>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</si>
  <si>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</si>
  <si>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</si>
  <si>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</si>
  <si>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</si>
  <si>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</si>
  <si>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</si>
  <si>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</si>
  <si>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</si>
  <si>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</si>
  <si>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</si>
  <si>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</si>
  <si>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</si>
  <si>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</si>
  <si>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</si>
  <si>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</si>
  <si>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</si>
  <si>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</si>
  <si>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</si>
  <si>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</si>
  <si>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</si>
  <si>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</si>
  <si>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</si>
  <si>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</si>
  <si>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</si>
  <si>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</si>
  <si>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</si>
  <si>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</si>
  <si>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</si>
  <si>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</si>
  <si>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</si>
  <si>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</si>
  <si>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</si>
  <si>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</si>
  <si>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</si>
  <si>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</si>
  <si>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</si>
  <si>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</si>
  <si>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</si>
  <si>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</si>
  <si>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</si>
  <si>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</si>
  <si>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</si>
  <si>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</si>
  <si>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</si>
  <si>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</si>
  <si>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</si>
  <si>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</si>
  <si>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</si>
  <si>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</si>
  <si>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</si>
  <si>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</si>
  <si>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</si>
  <si>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</si>
  <si>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</si>
  <si>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</si>
  <si>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</si>
  <si>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</si>
  <si>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</si>
  <si>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</si>
  <si>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</si>
  <si>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</si>
  <si>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</si>
  <si>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</si>
  <si>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</si>
  <si>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</si>
  <si>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</si>
  <si>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</si>
  <si>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</si>
  <si>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</si>
  <si>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</si>
  <si>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</si>
  <si>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</si>
  <si>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</si>
  <si>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</si>
  <si>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</si>
  <si>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</si>
  <si>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</si>
  <si>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</si>
  <si>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</si>
  <si>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</si>
  <si>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</si>
  <si>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</si>
  <si>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</si>
  <si>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</si>
  <si>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</si>
  <si>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</si>
  <si>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</si>
  <si>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</si>
  <si>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</si>
  <si>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</si>
  <si>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</si>
  <si>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</si>
  <si>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</si>
  <si>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</si>
  <si>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</si>
  <si>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</si>
  <si>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</si>
  <si>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</si>
  <si>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</si>
  <si>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</si>
  <si>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</si>
  <si>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</si>
  <si>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</si>
  <si>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</si>
  <si>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</si>
  <si>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</si>
  <si>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</si>
  <si>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</si>
  <si>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</si>
  <si>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</si>
  <si>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</si>
  <si>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</si>
  <si>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</si>
  <si>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</si>
  <si>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</si>
  <si>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</si>
  <si>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</si>
  <si>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</si>
  <si>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</si>
  <si>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</si>
  <si>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</si>
  <si>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</si>
  <si>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</si>
  <si>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</si>
  <si>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</si>
  <si>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</si>
  <si>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</si>
  <si>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</si>
  <si>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</si>
  <si>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</si>
  <si>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</si>
  <si>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</si>
  <si>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</si>
  <si>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</si>
  <si>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</si>
  <si>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</si>
  <si>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</si>
  <si>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</si>
  <si>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</si>
  <si>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</si>
  <si>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</si>
  <si>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</si>
  <si>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</si>
  <si>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</si>
  <si>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</si>
  <si>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</si>
  <si>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</si>
  <si>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</si>
  <si>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</si>
  <si>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</si>
  <si>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</si>
  <si>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</si>
  <si>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</si>
  <si>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</si>
  <si>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</si>
  <si>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</si>
  <si>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</si>
  <si>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</si>
  <si>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</si>
  <si>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</si>
  <si>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</si>
  <si>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</si>
  <si>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</si>
  <si>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</si>
  <si>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</si>
  <si>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</si>
  <si>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</si>
  <si>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</si>
  <si>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</si>
  <si>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</si>
  <si>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</si>
  <si>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</si>
  <si>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</si>
  <si>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</si>
  <si>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</si>
  <si>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</si>
  <si>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</si>
  <si>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</si>
  <si>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</si>
  <si>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</si>
  <si>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</si>
  <si>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</si>
  <si>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</si>
  <si>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</si>
  <si>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</si>
  <si>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</si>
  <si>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</si>
  <si>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</si>
  <si>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</si>
  <si>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</si>
  <si>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</si>
  <si>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</si>
  <si>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</si>
  <si>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</si>
  <si>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</si>
  <si>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</si>
  <si>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</si>
  <si>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</si>
  <si>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</si>
  <si>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</si>
  <si>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</si>
  <si>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</si>
  <si>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</si>
  <si>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</si>
  <si>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</si>
  <si>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</si>
  <si>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</si>
  <si>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</si>
  <si>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</si>
  <si>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</si>
  <si>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</si>
  <si>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</si>
  <si>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</si>
  <si>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</si>
  <si>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</si>
  <si>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</si>
  <si>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</si>
  <si>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</si>
  <si>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</si>
  <si>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</si>
  <si>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</si>
  <si>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</si>
  <si>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</si>
  <si>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</si>
  <si>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</si>
  <si>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</si>
  <si>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</si>
  <si>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</si>
  <si>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</si>
  <si>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</si>
  <si>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</si>
  <si>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</si>
  <si>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</si>
  <si>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</si>
  <si>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</si>
  <si>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</si>
  <si>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</si>
  <si>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</si>
  <si>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</si>
  <si>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</si>
  <si>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</si>
  <si>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</si>
  <si>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</si>
  <si>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</si>
  <si>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</si>
  <si>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</si>
  <si>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</si>
  <si>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</si>
  <si>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</si>
  <si>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</si>
  <si>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</si>
  <si>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</si>
  <si>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</si>
  <si>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</si>
  <si>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</si>
  <si>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</si>
  <si>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</si>
  <si>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</si>
  <si>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</si>
  <si>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</si>
  <si>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</si>
  <si>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</si>
  <si>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</si>
  <si>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</si>
  <si>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</si>
  <si>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</si>
  <si>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</si>
  <si>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</si>
  <si>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</si>
  <si>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</si>
  <si>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</si>
  <si>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</si>
  <si>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</si>
  <si>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</si>
  <si>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</si>
  <si>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</si>
  <si>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</si>
  <si>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</si>
  <si>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</si>
  <si>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</si>
  <si>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</si>
  <si>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</si>
  <si>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</si>
  <si>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</si>
  <si>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</si>
  <si>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</si>
  <si>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</si>
  <si>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</si>
  <si>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</si>
  <si>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</si>
  <si>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</si>
  <si>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</si>
  <si>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</si>
  <si>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</si>
  <si>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</si>
  <si>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</si>
  <si>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</si>
  <si>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</si>
  <si>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</si>
  <si>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</si>
  <si>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</si>
  <si>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</si>
  <si>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</si>
  <si>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</si>
  <si>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</si>
  <si>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</si>
  <si>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</si>
  <si>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</si>
  <si>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</si>
  <si>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</si>
  <si>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</si>
  <si>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</si>
  <si>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</si>
  <si>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</si>
  <si>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</si>
  <si>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</si>
  <si>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</si>
  <si>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</si>
  <si>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</si>
  <si>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</si>
  <si>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</si>
  <si>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</si>
  <si>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</si>
  <si>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</si>
  <si>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</si>
  <si>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</si>
  <si>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</si>
  <si>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</si>
  <si>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</si>
  <si>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</si>
  <si>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</si>
  <si>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</si>
  <si>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</si>
  <si>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</si>
  <si>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</si>
  <si>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</si>
  <si>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</si>
  <si>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</si>
  <si>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</si>
  <si>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</si>
  <si>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</si>
  <si>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</si>
  <si>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</si>
  <si>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</si>
  <si>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</si>
  <si>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</si>
  <si>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</si>
  <si>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</si>
  <si>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</si>
  <si>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</si>
  <si>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</si>
  <si>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</si>
  <si>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</si>
  <si>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</si>
  <si>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</si>
  <si>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</si>
  <si>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</si>
  <si>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</si>
  <si>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</si>
  <si>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</si>
  <si>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</si>
  <si>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</si>
  <si>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</si>
  <si>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</si>
  <si>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</si>
  <si>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</si>
  <si>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</si>
  <si>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</si>
  <si>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</si>
  <si>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</si>
  <si>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</si>
  <si>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</si>
  <si>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</si>
  <si>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</si>
  <si>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</si>
  <si>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</si>
  <si>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</si>
  <si>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</si>
  <si>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</si>
  <si>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</si>
  <si>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</si>
  <si>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</si>
  <si>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</si>
  <si>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</si>
  <si>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</si>
  <si>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</si>
  <si>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</si>
  <si>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</si>
  <si>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</si>
  <si>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</si>
  <si>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</si>
  <si>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</si>
  <si>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</si>
  <si>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</si>
  <si>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</si>
  <si>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</si>
  <si>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</si>
  <si>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</si>
  <si>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</si>
  <si>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</si>
  <si>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</si>
  <si>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</si>
  <si>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</si>
  <si>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</si>
  <si>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</si>
  <si>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</si>
  <si>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</si>
  <si>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</si>
  <si>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</si>
  <si>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</si>
  <si>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</si>
  <si>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</si>
  <si>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</si>
  <si>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</si>
  <si>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</si>
  <si>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</si>
  <si>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</si>
  <si>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</si>
  <si>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</si>
  <si>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</si>
  <si>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</si>
  <si>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</si>
  <si>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</si>
  <si>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</si>
  <si>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</si>
  <si>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</si>
  <si>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</si>
  <si>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</si>
  <si>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</si>
  <si>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</si>
  <si>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</si>
  <si>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</si>
  <si>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</si>
  <si>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</si>
  <si>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</si>
  <si>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</si>
  <si>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</si>
  <si>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</si>
  <si>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</si>
  <si>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</si>
  <si>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</si>
  <si>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</si>
  <si>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</si>
  <si>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</si>
  <si>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</si>
  <si>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</si>
  <si>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</si>
  <si>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</si>
  <si>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</si>
  <si>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</si>
  <si>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</si>
  <si>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</si>
  <si>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</si>
  <si>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</si>
  <si>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</si>
  <si>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</si>
  <si>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</si>
  <si>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</si>
  <si>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</si>
  <si>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</si>
  <si>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</si>
  <si>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</si>
  <si>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</si>
  <si>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</si>
  <si>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</si>
  <si>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</si>
  <si>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</si>
  <si>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</si>
  <si>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</si>
  <si>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</si>
  <si>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</si>
  <si>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</si>
  <si>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</si>
  <si>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</si>
  <si>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</si>
  <si>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</si>
  <si>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</si>
  <si>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</si>
  <si>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</si>
  <si>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</si>
  <si>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</si>
  <si>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</si>
  <si>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</si>
  <si>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</si>
  <si>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</si>
  <si>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</si>
  <si>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</si>
  <si>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</si>
  <si>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</si>
  <si>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</si>
  <si>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</si>
  <si>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</si>
  <si>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</si>
  <si>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</si>
  <si>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</si>
  <si>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</si>
  <si>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</si>
  <si>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</si>
  <si>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</si>
  <si>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</si>
  <si>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</si>
  <si>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</si>
  <si>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</si>
  <si>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</si>
  <si>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</si>
  <si>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</si>
  <si>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</si>
  <si>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</si>
  <si>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</si>
  <si>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</si>
  <si>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</si>
  <si>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</si>
  <si>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</si>
  <si>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</si>
  <si>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</si>
  <si>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</si>
  <si>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</si>
  <si>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</si>
  <si>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</si>
  <si>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</si>
  <si>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</si>
  <si>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</si>
  <si>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</si>
  <si>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</si>
  <si>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</si>
  <si>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</si>
  <si>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</si>
  <si>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</si>
  <si>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</si>
  <si>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</si>
  <si>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</si>
  <si>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</si>
  <si>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</si>
  <si>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</si>
  <si>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</si>
  <si>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</si>
  <si>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</si>
  <si>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</si>
  <si>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</si>
  <si>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</si>
  <si>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</si>
  <si>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</si>
  <si>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</si>
  <si>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</si>
  <si>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</si>
  <si>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</si>
  <si>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</si>
  <si>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</si>
  <si>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</si>
  <si>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</si>
  <si>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</si>
  <si>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</si>
  <si>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</si>
  <si>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</si>
  <si>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</si>
  <si>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</si>
  <si>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</si>
  <si>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</si>
  <si>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</si>
  <si>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</si>
  <si>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</si>
  <si>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</si>
  <si>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</si>
  <si>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</si>
  <si>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</si>
  <si>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</si>
  <si>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</si>
  <si>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</si>
  <si>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</si>
  <si>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</si>
  <si>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</si>
  <si>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</si>
  <si>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</si>
  <si>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</si>
  <si>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</si>
  <si>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</si>
  <si>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</si>
  <si>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</si>
  <si>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</si>
  <si>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</si>
  <si>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</si>
  <si>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</si>
  <si>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</si>
  <si>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</si>
  <si>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</si>
  <si>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</si>
  <si>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</si>
  <si>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</si>
  <si>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</si>
  <si>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</si>
  <si>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</si>
  <si>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</si>
  <si>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</si>
  <si>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</si>
  <si>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</si>
  <si>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</si>
  <si>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</si>
  <si>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</si>
  <si>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</si>
  <si>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</si>
  <si>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</si>
  <si>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</si>
  <si>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</si>
  <si>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</si>
  <si>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</si>
  <si>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</si>
  <si>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</si>
  <si>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</si>
  <si>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</si>
  <si>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</si>
  <si>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</si>
  <si>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</si>
  <si>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</si>
  <si>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</si>
  <si>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</si>
  <si>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</si>
  <si>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</si>
  <si>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</si>
  <si>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</si>
  <si>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</si>
  <si>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</si>
  <si>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</si>
  <si>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</si>
  <si>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</si>
  <si>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</si>
  <si>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</si>
  <si>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</si>
  <si>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</si>
  <si>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</si>
  <si>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</si>
  <si>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</si>
  <si>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</si>
  <si>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</si>
  <si>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</si>
  <si>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</si>
  <si>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</si>
  <si>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</si>
  <si>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</si>
  <si>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</si>
  <si>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</si>
  <si>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</si>
  <si>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</si>
  <si>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</si>
  <si>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</si>
  <si>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</si>
  <si>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</si>
  <si>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</si>
  <si>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</si>
  <si>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</si>
  <si>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</si>
  <si>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</si>
  <si>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</si>
  <si>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</si>
  <si>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</si>
  <si>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</si>
  <si>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</si>
  <si>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</si>
  <si>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</si>
  <si>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</si>
  <si>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</si>
  <si>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</si>
  <si>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</si>
  <si>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</si>
  <si>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</si>
  <si>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</si>
  <si>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</si>
  <si>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</si>
  <si>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</si>
  <si>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</si>
  <si>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</si>
  <si>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</si>
  <si>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</si>
  <si>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</si>
  <si>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</si>
  <si>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</si>
  <si>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</si>
  <si>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</si>
  <si>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</si>
  <si>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</si>
  <si>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</si>
  <si>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</si>
  <si>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</si>
  <si>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</si>
  <si>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</si>
  <si>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</si>
  <si>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</si>
  <si>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</si>
  <si>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</si>
  <si>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</si>
  <si>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</si>
  <si>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</si>
  <si>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</si>
  <si>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</si>
  <si>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</si>
  <si>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</si>
  <si>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</si>
  <si>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</si>
  <si>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</si>
  <si>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</si>
  <si>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</si>
  <si>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</si>
  <si>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</si>
  <si>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</si>
  <si>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</si>
  <si>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</si>
  <si>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</si>
  <si>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</si>
  <si>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</si>
  <si>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</si>
  <si>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</si>
  <si>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</si>
  <si>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</si>
  <si>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</si>
  <si>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</si>
  <si>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</si>
  <si>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</si>
  <si>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</si>
  <si>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</si>
  <si>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</si>
  <si>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</si>
  <si>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</si>
  <si>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</si>
  <si>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</si>
  <si>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</si>
  <si>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</si>
  <si>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</si>
  <si>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</si>
  <si>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</si>
  <si>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</si>
  <si>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</si>
  <si>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</si>
  <si>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</si>
  <si>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</si>
  <si>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</si>
  <si>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</si>
  <si>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</si>
  <si>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</si>
  <si>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</si>
  <si>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</si>
  <si>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</si>
  <si>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</si>
  <si>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</si>
  <si>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</si>
  <si>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</si>
  <si>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</si>
  <si>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</si>
  <si>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</si>
  <si>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</si>
  <si>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</si>
  <si>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</si>
  <si>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</si>
  <si>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</si>
  <si>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</si>
  <si>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</si>
  <si>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</si>
  <si>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</si>
  <si>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</si>
  <si>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</si>
  <si>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</si>
  <si>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</si>
  <si>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</si>
  <si>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</si>
  <si>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</si>
  <si>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</si>
  <si>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</si>
  <si>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</si>
  <si>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</si>
  <si>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</si>
  <si>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</si>
  <si>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</si>
  <si>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</si>
  <si>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</si>
  <si>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</si>
  <si>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</si>
  <si>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</si>
  <si>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</si>
  <si>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</si>
  <si>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</si>
  <si>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</si>
  <si>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</si>
  <si>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</si>
  <si>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</si>
  <si>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</si>
  <si>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</si>
  <si>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</si>
  <si>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</si>
  <si>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</si>
  <si>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</si>
  <si>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</si>
  <si>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</si>
  <si>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</si>
  <si>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</si>
  <si>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</si>
  <si>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</si>
  <si>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</si>
  <si>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</si>
  <si>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</si>
  <si>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</si>
  <si>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</si>
  <si>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</si>
  <si>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</si>
  <si>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</si>
  <si>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</si>
  <si>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</si>
  <si>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</si>
  <si>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</si>
  <si>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</si>
  <si>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</si>
  <si>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</si>
  <si>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</si>
  <si>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</si>
  <si>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</si>
  <si>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</si>
  <si>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</si>
  <si>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</si>
  <si>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</si>
  <si>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</si>
  <si>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</si>
  <si>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</si>
  <si>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</si>
  <si>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</si>
  <si>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</si>
  <si>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</si>
  <si>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</si>
  <si>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</si>
  <si>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</si>
  <si>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</si>
  <si>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</si>
  <si>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</si>
  <si>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</si>
  <si>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</si>
  <si>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</si>
  <si>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</si>
  <si>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</si>
  <si>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</si>
  <si>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</si>
  <si>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</si>
  <si>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</si>
  <si>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</si>
  <si>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</si>
  <si>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</si>
  <si>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</si>
  <si>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</si>
  <si>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</si>
  <si>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</si>
  <si>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</si>
  <si>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</si>
  <si>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</si>
  <si>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</si>
  <si>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</si>
  <si>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</si>
  <si>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</si>
  <si>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</si>
  <si>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</si>
  <si>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</si>
  <si>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</si>
  <si>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</si>
  <si>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</si>
  <si>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</si>
  <si>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</si>
  <si>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</si>
  <si>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</si>
  <si>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</si>
  <si>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</si>
  <si>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</si>
  <si>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</si>
  <si>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</si>
  <si>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</si>
  <si>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</si>
  <si>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</si>
  <si>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</si>
  <si>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</si>
  <si>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</si>
  <si>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</si>
  <si>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</si>
  <si>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</si>
  <si>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</si>
  <si>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</si>
  <si>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</si>
  <si>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</si>
  <si>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</si>
  <si>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</si>
  <si>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</si>
  <si>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</si>
  <si>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</si>
  <si>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</si>
  <si>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</si>
  <si>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</si>
  <si>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</si>
  <si>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</si>
  <si>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</si>
  <si>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</si>
  <si>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</si>
  <si>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</si>
  <si>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</si>
  <si>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</si>
  <si>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</si>
  <si>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</si>
  <si>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</si>
  <si>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</si>
  <si>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</si>
  <si>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</si>
  <si>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</si>
  <si>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</si>
  <si>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</si>
  <si>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</si>
  <si>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</si>
  <si>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</si>
  <si>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</si>
  <si>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</si>
  <si>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</si>
  <si>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</si>
  <si>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</si>
  <si>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</si>
  <si>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</si>
  <si>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</si>
  <si>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</si>
  <si>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</si>
  <si>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</si>
  <si>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</si>
  <si>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</si>
  <si>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</si>
  <si>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</si>
  <si>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</si>
  <si>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</si>
  <si>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</si>
  <si>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</si>
  <si>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</si>
  <si>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</si>
  <si>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</si>
  <si>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</si>
  <si>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</si>
  <si>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</si>
  <si>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</si>
  <si>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</si>
  <si>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</si>
  <si>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</si>
  <si>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</si>
  <si>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</si>
  <si>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</si>
  <si>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</si>
  <si>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</si>
  <si>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</si>
  <si>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</si>
  <si>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</si>
  <si>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</si>
  <si>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</si>
  <si>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</si>
  <si>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</si>
  <si>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</si>
  <si>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</si>
  <si>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</si>
  <si>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</si>
  <si>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</si>
  <si>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</si>
  <si>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</si>
  <si>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</si>
  <si>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</si>
  <si>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</si>
  <si>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</si>
  <si>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</si>
  <si>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</si>
  <si>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</si>
  <si>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</si>
  <si>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</si>
  <si>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</si>
  <si>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</si>
  <si>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</si>
  <si>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</si>
  <si>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</si>
  <si>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</si>
  <si>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</si>
  <si>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</si>
  <si>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</si>
  <si>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</si>
  <si>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</si>
  <si>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</si>
  <si>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</si>
  <si>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</si>
  <si>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</si>
  <si>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</si>
  <si>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</si>
  <si>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</si>
  <si>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</si>
  <si>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</si>
  <si>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</si>
  <si>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</si>
  <si>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</si>
  <si>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</si>
  <si>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</si>
  <si>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</si>
  <si>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</si>
  <si>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</si>
  <si>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</si>
  <si>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</si>
  <si>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</si>
  <si>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</si>
  <si>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</si>
  <si>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</si>
  <si>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</si>
  <si>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</si>
  <si>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</si>
  <si>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</si>
  <si>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</si>
  <si>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</si>
  <si>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</si>
  <si>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</si>
  <si>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</si>
  <si>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</si>
  <si>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</si>
  <si>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</si>
  <si>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</si>
  <si>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</si>
  <si>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</si>
  <si>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</si>
  <si>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</si>
  <si>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</si>
  <si>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</si>
  <si>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</si>
  <si>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</si>
  <si>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</si>
  <si>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</si>
  <si>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</si>
  <si>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</si>
  <si>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</si>
  <si>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</si>
  <si>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</si>
  <si>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</si>
  <si>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</si>
  <si>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</si>
  <si>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</si>
  <si>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</si>
  <si>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</si>
  <si>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</si>
  <si>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</si>
  <si>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</si>
  <si>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</si>
  <si>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</si>
  <si>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</si>
  <si>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</si>
  <si>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</si>
  <si>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</si>
  <si>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</si>
  <si>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</si>
  <si>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</si>
  <si>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</si>
  <si>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</si>
  <si>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</si>
  <si>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</si>
  <si>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</si>
  <si>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</si>
  <si>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</si>
  <si>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</si>
  <si>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</si>
  <si>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</si>
  <si>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</si>
  <si>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</si>
  <si>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</si>
  <si>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</si>
  <si>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</si>
  <si>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</si>
  <si>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</si>
  <si>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</si>
  <si>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</si>
  <si>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</si>
  <si>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</si>
  <si>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</si>
  <si>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</si>
  <si>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</si>
  <si>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</si>
  <si>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</si>
  <si>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</si>
  <si>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</si>
  <si>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</si>
  <si>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</si>
  <si>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</si>
  <si>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</si>
  <si>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</si>
  <si>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</si>
  <si>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</si>
  <si>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</si>
  <si>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</si>
  <si>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</si>
  <si>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</si>
  <si>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</si>
  <si>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</si>
  <si>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</si>
  <si>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</si>
  <si>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</si>
  <si>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</si>
  <si>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</si>
  <si>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</si>
  <si>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</si>
  <si>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</si>
  <si>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</si>
  <si>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</si>
  <si>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</si>
  <si>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</si>
  <si>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</si>
  <si>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</si>
  <si>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</si>
  <si>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</si>
  <si>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</si>
  <si>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</si>
  <si>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</si>
  <si>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</si>
  <si>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</si>
  <si>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</si>
  <si>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</si>
  <si>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</si>
  <si>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</si>
  <si>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</si>
  <si>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</si>
  <si>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</si>
  <si>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</si>
  <si>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</si>
  <si>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</si>
  <si>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</si>
  <si>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</si>
  <si>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</si>
  <si>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</si>
  <si>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</si>
  <si>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</si>
  <si>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</si>
  <si>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</si>
  <si>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</si>
  <si>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</si>
  <si>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</si>
  <si>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</si>
  <si>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</si>
  <si>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</si>
  <si>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</si>
  <si>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</si>
  <si>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</si>
  <si>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</si>
  <si>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</si>
  <si>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</si>
  <si>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</si>
  <si>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</si>
  <si>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</si>
  <si>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</si>
  <si>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</si>
  <si>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</si>
  <si>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</si>
  <si>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</si>
  <si>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</si>
  <si>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</si>
  <si>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</si>
  <si>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</si>
  <si>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</si>
  <si>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</si>
  <si>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</si>
  <si>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</si>
  <si>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</si>
  <si>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</si>
  <si>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</si>
  <si>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</si>
  <si>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</si>
  <si>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</si>
  <si>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</si>
  <si>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</si>
  <si>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</si>
  <si>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</si>
  <si>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</si>
  <si>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</si>
  <si>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</si>
  <si>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</si>
  <si>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</si>
  <si>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</si>
  <si>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</si>
  <si>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</si>
  <si>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</si>
  <si>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</si>
  <si>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</si>
  <si>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</si>
  <si>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</si>
  <si>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</si>
  <si>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</si>
  <si>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</si>
  <si>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</si>
  <si>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</si>
  <si>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</si>
  <si>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</si>
  <si>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</si>
  <si>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</si>
  <si>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</si>
  <si>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</si>
  <si>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</si>
  <si>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</si>
  <si>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</si>
  <si>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</si>
  <si>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</si>
  <si>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</si>
  <si>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</si>
  <si>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</si>
  <si>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</si>
  <si>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</si>
  <si>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</si>
  <si>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</si>
  <si>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</si>
  <si>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</si>
  <si>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</si>
  <si>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</si>
  <si>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</si>
  <si>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</si>
  <si>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</si>
  <si>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</si>
  <si>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</si>
  <si>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</si>
  <si>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</si>
  <si>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</si>
  <si>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</si>
  <si>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</si>
  <si>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</si>
  <si>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</si>
  <si>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</si>
  <si>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</si>
  <si>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</si>
  <si>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</si>
  <si>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</si>
  <si>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</si>
  <si>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</si>
  <si>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</si>
  <si>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</si>
  <si>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</si>
  <si>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</si>
  <si>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</si>
  <si>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</si>
  <si>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</si>
  <si>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</si>
  <si>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</si>
  <si>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</si>
  <si>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</si>
  <si>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</si>
  <si>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</si>
  <si>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</si>
  <si>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</si>
  <si>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</si>
  <si>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</si>
  <si>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</si>
  <si>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</si>
  <si>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</si>
  <si>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</si>
  <si>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</si>
  <si>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</si>
  <si>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</si>
  <si>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</si>
  <si>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</si>
  <si>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</si>
  <si>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</si>
  <si>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</si>
  <si>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</si>
  <si>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</si>
  <si>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</si>
  <si>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</si>
  <si>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</si>
  <si>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</si>
  <si>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</si>
  <si>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</si>
  <si>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</si>
  <si>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</si>
  <si>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</si>
  <si>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</si>
  <si>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</si>
  <si>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</si>
  <si>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</si>
  <si>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</si>
  <si>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</si>
  <si>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</si>
  <si>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</si>
  <si>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</si>
  <si>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</si>
  <si>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</si>
  <si>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</si>
  <si>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</si>
  <si>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</si>
  <si>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</si>
  <si>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</si>
  <si>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</si>
  <si>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</si>
  <si>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</si>
  <si>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</si>
  <si>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</si>
  <si>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</si>
  <si>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</si>
  <si>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</si>
  <si>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</si>
  <si>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</si>
  <si>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</si>
  <si>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</si>
  <si>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</si>
  <si>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</si>
  <si>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</si>
  <si>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</si>
  <si>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</si>
  <si>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</si>
  <si>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</si>
  <si>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</si>
  <si>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</si>
  <si>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</si>
  <si>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</si>
  <si>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</si>
  <si>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</si>
  <si>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</si>
  <si>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</si>
  <si>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</si>
  <si>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</si>
  <si>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</si>
  <si>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</si>
  <si>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</si>
  <si>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</si>
  <si>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</si>
  <si>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</si>
  <si>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</si>
  <si>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</si>
  <si>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</si>
  <si>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</si>
  <si>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</si>
  <si>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</si>
  <si>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</si>
  <si>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</si>
  <si>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</si>
  <si>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</si>
  <si>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</si>
  <si>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</si>
  <si>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</si>
  <si>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</si>
  <si>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</si>
  <si>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</si>
  <si>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</si>
  <si>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</si>
  <si>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</si>
  <si>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</si>
  <si>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</si>
  <si>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</si>
  <si>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</si>
  <si>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</si>
  <si>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</si>
  <si>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</si>
  <si>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</si>
  <si>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</si>
  <si>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</si>
  <si>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</si>
  <si>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</si>
  <si>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</si>
  <si>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</si>
  <si>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</si>
  <si>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</si>
  <si>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</si>
  <si>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</si>
  <si>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</si>
  <si>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</si>
  <si>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</si>
  <si>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</si>
  <si>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</si>
  <si>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</si>
  <si>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</si>
  <si>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</si>
  <si>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</si>
  <si>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</si>
  <si>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</si>
  <si>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</si>
  <si>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</si>
  <si>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</si>
  <si>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</si>
  <si>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</si>
  <si>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</si>
  <si>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</si>
  <si>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</si>
  <si>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</si>
  <si>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</si>
  <si>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</si>
  <si>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</si>
  <si>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</si>
  <si>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</si>
  <si>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</si>
  <si>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</si>
  <si>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</si>
  <si>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</si>
  <si>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</si>
  <si>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</si>
  <si>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</si>
  <si>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</si>
  <si>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</si>
  <si>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</si>
  <si>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</si>
  <si>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</si>
  <si>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</si>
  <si>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</si>
  <si>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</si>
  <si>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</si>
  <si>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</si>
  <si>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</si>
  <si>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</si>
  <si>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</si>
  <si>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</si>
  <si>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</si>
  <si>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</si>
  <si>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</si>
  <si>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</si>
  <si>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</si>
  <si>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</si>
  <si>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</si>
  <si>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</si>
  <si>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</si>
  <si>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</si>
  <si>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</si>
  <si>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</si>
  <si>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</si>
  <si>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</si>
  <si>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</si>
  <si>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</si>
  <si>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</si>
  <si>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</si>
  <si>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</si>
  <si>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</si>
  <si>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</si>
  <si>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</si>
  <si>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</si>
  <si>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</si>
  <si>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</si>
  <si>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</si>
  <si>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</si>
  <si>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</si>
  <si>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</si>
  <si>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</si>
  <si>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</si>
  <si>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</si>
  <si>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</si>
  <si>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</si>
  <si>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</si>
  <si>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</si>
  <si>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</si>
  <si>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</si>
  <si>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</si>
  <si>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</si>
  <si>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</si>
  <si>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</si>
  <si>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</si>
  <si>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</si>
  <si>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</si>
  <si>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</si>
  <si>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</si>
  <si>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</si>
  <si>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</si>
  <si>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</si>
  <si>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</si>
  <si>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</si>
  <si>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</si>
  <si>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</si>
  <si>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</si>
  <si>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</si>
  <si>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</si>
  <si>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</si>
  <si>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</si>
  <si>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</si>
  <si>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</si>
  <si>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</si>
  <si>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</si>
  <si>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</si>
  <si>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</si>
  <si>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</si>
  <si>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</si>
  <si>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</si>
  <si>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</si>
  <si>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</si>
  <si>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</si>
  <si>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</si>
  <si>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</si>
  <si>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</si>
  <si>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</si>
  <si>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</si>
  <si>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</si>
  <si>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</si>
  <si>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</si>
  <si>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</si>
  <si>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</si>
  <si>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</si>
  <si>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</si>
  <si>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</si>
  <si>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</si>
  <si>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</si>
  <si>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</si>
  <si>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</si>
  <si>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</si>
  <si>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</si>
  <si>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</si>
  <si>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</si>
  <si>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</si>
  <si>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</si>
  <si>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</si>
  <si>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</si>
  <si>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</si>
  <si>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</si>
  <si>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</si>
  <si>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</si>
  <si>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</si>
  <si>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</si>
  <si>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</si>
  <si>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</si>
  <si>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</si>
  <si>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</si>
  <si>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</si>
  <si>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</si>
  <si>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</si>
  <si>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</si>
  <si>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</si>
  <si>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</si>
  <si>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</si>
  <si>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</si>
  <si>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</si>
  <si>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</si>
  <si>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</si>
  <si>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</si>
  <si>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</si>
  <si>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</si>
  <si>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</si>
  <si>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</si>
  <si>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</si>
  <si>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</si>
  <si>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</si>
  <si>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</si>
  <si>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</si>
  <si>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</si>
  <si>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</si>
  <si>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</si>
  <si>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</si>
  <si>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</si>
  <si>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</si>
  <si>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</si>
  <si>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</si>
  <si>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</si>
  <si>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</si>
  <si>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</si>
  <si>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</si>
  <si>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</si>
  <si>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</si>
  <si>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</si>
  <si>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</si>
  <si>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</si>
  <si>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</si>
  <si>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</si>
  <si>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</si>
  <si>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</si>
  <si>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</si>
  <si>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</si>
  <si>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</si>
  <si>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</si>
  <si>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</si>
  <si>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</si>
  <si>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</si>
  <si>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</si>
  <si>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</si>
  <si>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</si>
  <si>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</si>
  <si>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</si>
  <si>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</si>
  <si>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</si>
  <si>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</si>
  <si>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</si>
  <si>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</si>
  <si>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</si>
  <si>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</si>
  <si>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</si>
  <si>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</si>
  <si>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</si>
  <si>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</si>
  <si>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</si>
  <si>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</si>
  <si>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</si>
  <si>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</si>
  <si>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</si>
  <si>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</si>
  <si>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</si>
  <si>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</si>
  <si>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</si>
  <si>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</si>
  <si>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</si>
  <si>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</si>
  <si>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</si>
  <si>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</si>
  <si>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</si>
  <si>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</si>
  <si>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</si>
  <si>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</si>
  <si>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</si>
  <si>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</si>
  <si>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</si>
  <si>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</si>
  <si>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</si>
  <si>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</si>
  <si>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</si>
  <si>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</si>
  <si>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</si>
  <si>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</si>
  <si>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</si>
  <si>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</si>
  <si>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</si>
  <si>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</si>
  <si>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</si>
  <si>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</si>
  <si>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</si>
  <si>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</si>
  <si>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</si>
  <si>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</si>
  <si>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</si>
  <si>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</si>
  <si>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</si>
  <si>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</si>
  <si>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</si>
  <si>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</si>
  <si>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</si>
  <si>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</si>
  <si>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</si>
  <si>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</si>
  <si>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</si>
  <si>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</si>
  <si>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</si>
  <si>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</si>
  <si>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</si>
  <si>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</si>
  <si>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</si>
  <si>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</si>
  <si>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</si>
  <si>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</si>
  <si>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</si>
  <si>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</si>
  <si>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</si>
  <si>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</si>
  <si>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</si>
  <si>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</si>
  <si>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</si>
  <si>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</si>
  <si>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</si>
  <si>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</si>
  <si>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</si>
  <si>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</si>
  <si>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</si>
  <si>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</si>
  <si>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</si>
  <si>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</si>
  <si>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</si>
  <si>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</si>
  <si>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</si>
  <si>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</si>
  <si>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</si>
  <si>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</si>
  <si>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</si>
  <si>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</si>
  <si>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</si>
  <si>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</si>
  <si>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</si>
  <si>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</si>
  <si>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</si>
  <si>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</si>
  <si>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</si>
  <si>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</si>
  <si>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</si>
  <si>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</si>
  <si>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</si>
  <si>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</si>
  <si>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</si>
  <si>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</si>
  <si>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</si>
  <si>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</si>
  <si>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</si>
  <si>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</si>
  <si>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</si>
  <si>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</si>
  <si>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</si>
  <si>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</si>
  <si>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</si>
  <si>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</si>
  <si>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</si>
  <si>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</si>
  <si>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</si>
  <si>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</si>
  <si>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</si>
  <si>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</si>
  <si>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</si>
  <si>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</si>
  <si>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</si>
  <si>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</si>
  <si>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</si>
  <si>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</si>
  <si>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</si>
  <si>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</si>
  <si>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</si>
  <si>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</si>
  <si>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</si>
  <si>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</si>
  <si>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</si>
  <si>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</si>
  <si>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</si>
  <si>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</si>
  <si>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</si>
  <si>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</si>
  <si>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</si>
  <si>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</si>
  <si>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</si>
  <si>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</si>
  <si>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</si>
  <si>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</si>
  <si>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</si>
  <si>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</si>
  <si>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</si>
  <si>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</si>
  <si>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</si>
  <si>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</si>
  <si>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</si>
  <si>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</si>
  <si>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</si>
  <si>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</si>
  <si>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</si>
  <si>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</si>
  <si>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</si>
  <si>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</si>
  <si>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</si>
  <si>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</si>
  <si>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</si>
  <si>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</si>
  <si>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</si>
  <si>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</si>
  <si>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</si>
  <si>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</si>
  <si>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</si>
  <si>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</si>
  <si>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</si>
  <si>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</si>
  <si>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</si>
  <si>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</si>
  <si>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</si>
  <si>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</si>
  <si>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</si>
  <si>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</si>
  <si>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</si>
  <si>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</si>
  <si>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</si>
  <si>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</si>
  <si>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</si>
  <si>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</si>
  <si>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</si>
  <si>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</si>
  <si>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</si>
  <si>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</si>
  <si>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</si>
  <si>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</si>
  <si>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</si>
  <si>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</si>
  <si>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</si>
  <si>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</si>
  <si>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</si>
  <si>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</si>
  <si>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</si>
  <si>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</si>
  <si>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</si>
  <si>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</si>
  <si>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</si>
  <si>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</si>
  <si>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</si>
  <si>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</si>
  <si>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</si>
  <si>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</si>
  <si>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</si>
  <si>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</si>
  <si>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</si>
  <si>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</si>
  <si>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</si>
  <si>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</si>
  <si>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</si>
  <si>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</si>
  <si>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</si>
  <si>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</si>
  <si>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</si>
  <si>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</si>
  <si>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</si>
  <si>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</si>
  <si>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</si>
  <si>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</si>
  <si>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</si>
  <si>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</si>
  <si>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</si>
  <si>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</si>
  <si>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</si>
  <si>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</si>
  <si>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</si>
  <si>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</si>
  <si>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</si>
  <si>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</si>
  <si>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</si>
  <si>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</si>
  <si>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</si>
  <si>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</si>
  <si>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</si>
  <si>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</si>
  <si>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</si>
  <si>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</si>
  <si>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</si>
  <si>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</si>
  <si>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</si>
  <si>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</si>
  <si>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</si>
  <si>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</si>
  <si>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</si>
  <si>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</si>
  <si>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</si>
  <si>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</si>
  <si>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</si>
  <si>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</si>
  <si>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</si>
  <si>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</si>
  <si>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</si>
  <si>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</si>
  <si>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</si>
  <si>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</si>
  <si>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</si>
  <si>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</si>
  <si>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</si>
  <si>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</si>
  <si>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</si>
  <si>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</si>
  <si>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</si>
  <si>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</si>
  <si>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</si>
  <si>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</si>
  <si>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</si>
  <si>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</si>
  <si>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</si>
  <si>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</si>
  <si>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</si>
  <si>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</si>
  <si>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</si>
  <si>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</si>
  <si>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</si>
  <si>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</si>
  <si>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</si>
  <si>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</si>
  <si>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</si>
  <si>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</si>
  <si>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</si>
  <si>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</si>
  <si>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</si>
  <si>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</si>
  <si>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</si>
  <si>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</si>
  <si>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</si>
  <si>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</si>
  <si>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</si>
  <si>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</si>
  <si>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</si>
  <si>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</si>
  <si>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</si>
  <si>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</si>
  <si>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</si>
  <si>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</si>
  <si>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</si>
  <si>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</si>
  <si>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</si>
  <si>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</si>
  <si>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</si>
  <si>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</si>
  <si>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</si>
  <si>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</si>
  <si>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</si>
  <si>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</si>
  <si>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</si>
  <si>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</si>
  <si>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</si>
  <si>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</si>
  <si>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</si>
  <si>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</si>
  <si>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</si>
  <si>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</si>
  <si>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</si>
  <si>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</si>
  <si>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</si>
  <si>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</si>
  <si>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</si>
  <si>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</si>
  <si>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</si>
  <si>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</si>
  <si>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</si>
  <si>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</si>
  <si>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</si>
  <si>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</si>
  <si>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</si>
  <si>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</si>
  <si>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</si>
  <si>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</si>
  <si>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</si>
  <si>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</si>
  <si>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</si>
  <si>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</si>
  <si>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</si>
  <si>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</si>
  <si>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</si>
  <si>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</si>
  <si>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</si>
  <si>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</si>
  <si>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</si>
  <si>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</si>
  <si>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</si>
  <si>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</si>
  <si>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</si>
  <si>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</si>
  <si>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</si>
  <si>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</si>
  <si>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</si>
  <si>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</si>
  <si>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</si>
  <si>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</si>
  <si>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</si>
  <si>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</si>
  <si>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</si>
  <si>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</si>
  <si>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</si>
  <si>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</si>
  <si>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</si>
  <si>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</si>
  <si>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</si>
  <si>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</si>
  <si>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</si>
  <si>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</si>
  <si>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</si>
  <si>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</si>
  <si>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</si>
  <si>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</si>
  <si>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</si>
  <si>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</si>
  <si>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</si>
  <si>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</si>
  <si>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</si>
  <si>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</si>
  <si>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</si>
  <si>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</si>
  <si>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</si>
  <si>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</si>
  <si>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</si>
  <si>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</si>
  <si>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</si>
  <si>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</si>
  <si>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</si>
  <si>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</si>
  <si>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</si>
  <si>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</si>
  <si>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</si>
  <si>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</si>
  <si>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</si>
  <si>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</si>
  <si>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</si>
  <si>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</si>
  <si>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</si>
  <si>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</si>
  <si>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</si>
  <si>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</si>
  <si>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</si>
  <si>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</si>
  <si>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</si>
  <si>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</si>
  <si>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</si>
  <si>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</si>
  <si>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</si>
  <si>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</si>
  <si>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</si>
  <si>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</si>
  <si>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</si>
  <si>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</si>
  <si>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</si>
  <si>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</si>
  <si>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</si>
  <si>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</si>
  <si>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</si>
  <si>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</si>
  <si>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</si>
  <si>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</si>
  <si>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</si>
  <si>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</si>
  <si>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</si>
  <si>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</si>
  <si>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</si>
  <si>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</si>
  <si>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</si>
  <si>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</si>
  <si>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</si>
  <si>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</si>
  <si>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</si>
  <si>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</si>
  <si>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</si>
  <si>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</si>
  <si>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</si>
  <si>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</si>
  <si>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</si>
  <si>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</si>
  <si>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</si>
  <si>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</si>
  <si>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</si>
  <si>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</si>
  <si>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</si>
  <si>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</si>
  <si>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</si>
  <si>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</si>
  <si>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</si>
  <si>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</si>
  <si>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</si>
  <si>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</si>
  <si>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</si>
  <si>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</si>
  <si>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</si>
  <si>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</si>
  <si>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</si>
  <si>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</si>
  <si>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</si>
  <si>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</si>
  <si>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</si>
  <si>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</si>
  <si>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</si>
  <si>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</si>
  <si>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</si>
  <si>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</si>
  <si>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</si>
  <si>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</si>
  <si>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</si>
  <si>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</si>
  <si>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</si>
  <si>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</si>
  <si>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</si>
  <si>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</si>
  <si>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</si>
  <si>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</si>
  <si>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</si>
  <si>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</si>
  <si>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</si>
  <si>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</si>
  <si>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</si>
  <si>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</si>
  <si>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</si>
  <si>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</si>
  <si>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</si>
  <si>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</si>
  <si>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</si>
  <si>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</si>
  <si>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</si>
  <si>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</si>
  <si>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</si>
  <si>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</si>
  <si>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</si>
  <si>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</si>
  <si>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</si>
  <si>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</si>
  <si>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</si>
  <si>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</si>
  <si>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</si>
  <si>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</si>
  <si>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</si>
  <si>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</si>
  <si>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</si>
  <si>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</si>
  <si>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</si>
  <si>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</si>
  <si>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</si>
  <si>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</si>
  <si>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</si>
  <si>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</si>
  <si>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</si>
  <si>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</si>
  <si>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</si>
  <si>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</si>
  <si>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</si>
  <si>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</si>
  <si>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</si>
  <si>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</si>
  <si>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</si>
  <si>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</si>
  <si>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</si>
  <si>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</si>
  <si>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</si>
  <si>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</si>
  <si>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</si>
  <si>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</si>
  <si>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</si>
  <si>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</si>
  <si>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</si>
  <si>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</si>
  <si>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</si>
  <si>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</si>
  <si>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</si>
  <si>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</si>
  <si>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</si>
  <si>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</si>
  <si>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</si>
  <si>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</si>
  <si>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</si>
  <si>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</si>
  <si>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</si>
  <si>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</si>
  <si>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</si>
  <si>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</si>
  <si>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</si>
  <si>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</si>
  <si>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</si>
  <si>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</si>
  <si>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</si>
  <si>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</si>
  <si>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</si>
  <si>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</si>
  <si>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</si>
  <si>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</si>
  <si>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</si>
  <si>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</si>
  <si>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</si>
  <si>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</si>
  <si>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</si>
  <si>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</si>
  <si>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</si>
  <si>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</si>
  <si>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</si>
  <si>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</si>
  <si>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</si>
  <si>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</si>
  <si>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</si>
  <si>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</si>
  <si>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</si>
  <si>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</si>
  <si>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</si>
  <si>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</si>
  <si>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</si>
  <si>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</si>
  <si>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</si>
  <si>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</si>
  <si>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</si>
  <si>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</si>
  <si>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</si>
  <si>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</si>
  <si>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</si>
  <si>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</si>
  <si>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</si>
  <si>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</si>
  <si>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</si>
  <si>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</si>
  <si>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</si>
  <si>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</si>
  <si>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</si>
  <si>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</si>
  <si>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</si>
  <si>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</si>
  <si>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</si>
  <si>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</si>
  <si>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</si>
  <si>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</si>
  <si>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</si>
  <si>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</si>
  <si>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</si>
  <si>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</si>
  <si>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</si>
  <si>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</si>
  <si>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</si>
  <si>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</si>
  <si>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</si>
  <si>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</si>
  <si>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</si>
  <si>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</si>
  <si>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</si>
  <si>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</si>
  <si>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</si>
  <si>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</si>
  <si>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</si>
  <si>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</si>
  <si>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</si>
  <si>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</si>
  <si>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</si>
  <si>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</si>
  <si>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</si>
  <si>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</si>
  <si>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</si>
  <si>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</si>
  <si>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</si>
  <si>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</si>
  <si>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</si>
  <si>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</si>
  <si>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</si>
  <si>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</si>
  <si>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</si>
  <si>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</si>
  <si>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</si>
  <si>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</si>
  <si>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</si>
  <si>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</si>
  <si>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</si>
  <si>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</si>
  <si>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</si>
  <si>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</si>
  <si>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</si>
  <si>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</si>
  <si>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</si>
  <si>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</si>
  <si>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</si>
  <si>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</si>
  <si>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</si>
  <si>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</si>
  <si>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</si>
  <si>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</si>
  <si>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</si>
  <si>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</si>
  <si>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</si>
  <si>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</si>
  <si>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</si>
  <si>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</si>
  <si>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</si>
  <si>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</si>
  <si>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</si>
  <si>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</si>
  <si>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</si>
  <si>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</si>
  <si>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</si>
  <si>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</si>
  <si>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</si>
  <si>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</si>
  <si>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</si>
  <si>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</si>
  <si>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</si>
  <si>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</si>
  <si>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</si>
  <si>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</si>
  <si>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</si>
  <si>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</si>
  <si>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</si>
  <si>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</si>
  <si>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</si>
  <si>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</si>
  <si>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</si>
  <si>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</si>
  <si>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</si>
  <si>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</si>
  <si>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</si>
  <si>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</si>
  <si>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</si>
  <si>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</si>
  <si>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</si>
  <si>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</si>
  <si>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</si>
  <si>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</si>
  <si>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</si>
  <si>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</si>
  <si>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</si>
  <si>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</si>
  <si>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</si>
  <si>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</si>
  <si>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</si>
  <si>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</si>
  <si>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</si>
  <si>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</si>
  <si>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</si>
  <si>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</si>
  <si>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</si>
  <si>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</si>
  <si>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</si>
  <si>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</si>
  <si>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</si>
  <si>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</si>
  <si>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</si>
  <si>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</si>
  <si>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</si>
  <si>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</si>
  <si>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</si>
  <si>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</si>
  <si>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</si>
  <si>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</si>
  <si>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</si>
  <si>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</si>
  <si>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</si>
  <si>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</si>
  <si>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</si>
  <si>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</si>
  <si>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</si>
  <si>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</si>
  <si>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</si>
  <si>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</si>
  <si>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</si>
  <si>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</si>
  <si>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</si>
  <si>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</si>
  <si>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</si>
  <si>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</si>
  <si>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</si>
  <si>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</si>
  <si>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</si>
  <si>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</si>
  <si>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</si>
  <si>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</si>
  <si>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</si>
  <si>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</si>
  <si>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</si>
  <si>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</si>
  <si>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</si>
  <si>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</si>
  <si>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</si>
  <si>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</si>
  <si>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</si>
  <si>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</si>
  <si>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</si>
  <si>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</si>
  <si>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</si>
  <si>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</si>
  <si>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</si>
  <si>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</si>
  <si>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</si>
  <si>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</si>
  <si>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</si>
  <si>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</si>
  <si>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</si>
  <si>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</si>
  <si>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</si>
  <si>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</si>
  <si>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</si>
  <si>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</si>
  <si>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</si>
  <si>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</si>
  <si>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</si>
  <si>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</si>
  <si>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</si>
  <si>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</si>
  <si>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</si>
  <si>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</si>
  <si>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</si>
  <si>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</si>
  <si>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</si>
  <si>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</si>
  <si>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</si>
  <si>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</si>
  <si>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</si>
  <si>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</si>
  <si>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</si>
  <si>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</si>
  <si>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</si>
  <si>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</si>
  <si>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</si>
  <si>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</si>
  <si>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</si>
  <si>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</si>
  <si>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</si>
  <si>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</si>
  <si>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</si>
  <si>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</si>
  <si>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</si>
  <si>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</si>
  <si>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</si>
  <si>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</si>
  <si>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</si>
  <si>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</si>
  <si>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</si>
  <si>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</si>
  <si>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</si>
  <si>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</si>
  <si>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</si>
  <si>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</si>
  <si>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</si>
  <si>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</si>
  <si>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</si>
  <si>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</si>
  <si>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</si>
  <si>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</si>
  <si>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</si>
  <si>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</si>
  <si>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</si>
  <si>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</si>
  <si>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</si>
  <si>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</si>
  <si>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</si>
  <si>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</si>
  <si>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</si>
  <si>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</si>
  <si>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</si>
  <si>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</si>
  <si>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</si>
  <si>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</si>
  <si>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</si>
  <si>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</si>
  <si>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</si>
  <si>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</si>
  <si>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</si>
  <si>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</si>
  <si>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</si>
  <si>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</si>
  <si>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</si>
  <si>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</si>
  <si>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</si>
  <si>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</si>
  <si>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</si>
  <si>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</si>
  <si>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</si>
  <si>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</si>
  <si>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</si>
  <si>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</si>
  <si>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</si>
  <si>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</si>
  <si>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</si>
  <si>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</si>
  <si>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</si>
  <si>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</si>
  <si>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</si>
  <si>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</si>
  <si>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</si>
  <si>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</si>
  <si>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</si>
  <si>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</si>
  <si>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</si>
  <si>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</si>
  <si>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</si>
  <si>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</si>
  <si>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</si>
  <si>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</si>
  <si>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</si>
  <si>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</si>
  <si>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</si>
  <si>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</si>
  <si>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</si>
  <si>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</si>
  <si>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</si>
  <si>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</si>
  <si>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</si>
  <si>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</si>
  <si>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</si>
  <si>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</si>
  <si>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</si>
  <si>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</si>
  <si>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</si>
  <si>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</si>
  <si>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</si>
  <si>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</si>
  <si>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</si>
  <si>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</si>
  <si>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</si>
  <si>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</si>
  <si>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</si>
  <si>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</si>
  <si>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</si>
  <si>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</si>
  <si>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</si>
  <si>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</si>
  <si>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</si>
  <si>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</si>
  <si>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</si>
  <si>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</si>
  <si>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</si>
  <si>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</si>
  <si>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</si>
  <si>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</si>
  <si>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</si>
  <si>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</si>
  <si>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</si>
  <si>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</si>
  <si>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</si>
  <si>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</si>
  <si>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</si>
  <si>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</si>
  <si>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</si>
  <si>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</si>
  <si>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</si>
  <si>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</si>
  <si>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</si>
  <si>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</si>
  <si>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</si>
  <si>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</si>
  <si>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</si>
  <si>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</si>
  <si>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</si>
  <si>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</si>
  <si>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</si>
  <si>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</si>
  <si>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</si>
  <si>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</si>
  <si>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</si>
  <si>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</si>
  <si>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</si>
  <si>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</si>
  <si>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</si>
  <si>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</si>
  <si>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</si>
  <si>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</si>
  <si>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</si>
  <si>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</si>
  <si>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</si>
  <si>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</si>
  <si>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</si>
  <si>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</si>
  <si>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</si>
  <si>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</si>
  <si>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</si>
  <si>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</si>
  <si>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</si>
  <si>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</si>
  <si>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</si>
  <si>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</si>
  <si>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</si>
  <si>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</si>
  <si>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</si>
  <si>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</si>
  <si>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</si>
  <si>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</si>
  <si>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</si>
  <si>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</si>
  <si>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</si>
  <si>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</si>
  <si>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</si>
  <si>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</si>
  <si>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</si>
  <si>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</si>
  <si>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</si>
  <si>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</si>
  <si>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</si>
  <si>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</si>
  <si>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</si>
  <si>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</si>
  <si>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</si>
  <si>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</si>
  <si>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</si>
  <si>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</si>
  <si>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</si>
  <si>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</si>
  <si>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</si>
  <si>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</si>
  <si>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</si>
  <si>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</si>
  <si>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</si>
  <si>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</si>
  <si>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</si>
  <si>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</si>
  <si>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</si>
  <si>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</si>
  <si>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</si>
  <si>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</si>
  <si>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</si>
  <si>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</si>
  <si>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</si>
  <si>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</si>
  <si>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</si>
  <si>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</si>
  <si>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</si>
  <si>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</si>
  <si>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</si>
  <si>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</si>
  <si>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</si>
  <si>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</si>
  <si>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</si>
  <si>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</si>
  <si>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</si>
  <si>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</si>
  <si>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</si>
  <si>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</si>
  <si>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</si>
  <si>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</si>
  <si>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</si>
  <si>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</si>
  <si>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</si>
  <si>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</si>
  <si>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</si>
  <si>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</si>
  <si>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</si>
  <si>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</si>
  <si>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</si>
  <si>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</si>
  <si>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</si>
  <si>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</si>
  <si>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</si>
  <si>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</si>
  <si>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</si>
  <si>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</si>
  <si>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</si>
  <si>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</si>
  <si>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</si>
  <si>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</si>
  <si>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</si>
  <si>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</si>
  <si>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</si>
  <si>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</si>
  <si>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</si>
  <si>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</si>
  <si>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</si>
  <si>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</si>
  <si>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</si>
  <si>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</si>
  <si>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</si>
  <si>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</si>
  <si>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</si>
  <si>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</si>
  <si>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</si>
  <si>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</si>
  <si>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</si>
  <si>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</si>
  <si>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</si>
  <si>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</si>
  <si>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</si>
  <si>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</si>
  <si>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</si>
  <si>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</si>
  <si>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</si>
  <si>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</si>
  <si>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</si>
  <si>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</si>
  <si>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</si>
  <si>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</si>
  <si>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</si>
  <si>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</si>
  <si>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</si>
  <si>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</si>
  <si>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</si>
  <si>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</si>
  <si>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</si>
  <si>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</si>
  <si>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</si>
  <si>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</si>
  <si>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</si>
  <si>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</si>
  <si>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</si>
  <si>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</si>
  <si>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</si>
  <si>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</si>
  <si>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</si>
  <si>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</si>
  <si>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</si>
  <si>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</si>
  <si>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</si>
  <si>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</si>
  <si>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</si>
  <si>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</si>
  <si>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</si>
  <si>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</si>
  <si>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</si>
  <si>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</si>
  <si>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</si>
  <si>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</si>
  <si>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</si>
  <si>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</si>
  <si>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</si>
  <si>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</si>
  <si>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</si>
  <si>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</si>
  <si>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</si>
  <si>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</si>
  <si>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</si>
  <si>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</si>
  <si>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</si>
  <si>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</si>
  <si>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</si>
  <si>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</si>
  <si>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</si>
  <si>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</si>
  <si>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</si>
  <si>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</si>
  <si>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</si>
  <si>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</si>
  <si>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</si>
  <si>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</si>
  <si>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</si>
  <si>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</si>
  <si>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</si>
  <si>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</si>
  <si>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</si>
  <si>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</si>
  <si>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</si>
  <si>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</si>
  <si>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</si>
  <si>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</si>
  <si>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</si>
  <si>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</si>
  <si>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</si>
  <si>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</si>
  <si>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</si>
  <si>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</si>
  <si>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</si>
  <si>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</si>
  <si>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</si>
  <si>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</si>
  <si>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</si>
  <si>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</si>
  <si>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</si>
  <si>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</si>
  <si>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</si>
  <si>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</si>
  <si>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</si>
  <si>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</si>
  <si>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</si>
  <si>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</si>
  <si>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</si>
  <si>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</si>
  <si>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</si>
  <si>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</si>
  <si>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</si>
  <si>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</si>
  <si>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</si>
  <si>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</si>
  <si>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</si>
  <si>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</si>
  <si>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</si>
  <si>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</si>
  <si>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</si>
  <si>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</si>
  <si>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</si>
  <si>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</si>
  <si>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</si>
  <si>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</si>
  <si>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</si>
  <si>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</si>
  <si>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</si>
  <si>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</si>
  <si>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</si>
  <si>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</si>
  <si>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</si>
  <si>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</si>
  <si>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</si>
  <si>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</si>
  <si>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</si>
  <si>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</si>
  <si>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</si>
  <si>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</si>
  <si>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</si>
  <si>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</si>
  <si>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</si>
  <si>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</si>
  <si>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</si>
  <si>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</si>
  <si>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</si>
  <si>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</si>
  <si>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</si>
  <si>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</si>
  <si>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</si>
  <si>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</si>
  <si>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</si>
  <si>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</si>
  <si>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</si>
  <si>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</si>
  <si>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</si>
  <si>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</si>
  <si>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</si>
  <si>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</si>
  <si>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</si>
  <si>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</si>
  <si>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</si>
  <si>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</si>
  <si>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</si>
  <si>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</si>
  <si>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</si>
  <si>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</si>
  <si>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</si>
  <si>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</si>
  <si>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</si>
  <si>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</si>
  <si>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</si>
  <si>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</si>
  <si>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</si>
  <si>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</si>
  <si>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</si>
  <si>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</si>
  <si>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</si>
  <si>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</si>
  <si>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</si>
  <si>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</si>
  <si>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</si>
  <si>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</si>
  <si>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</si>
  <si>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</si>
  <si>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</si>
  <si>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</si>
  <si>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</si>
  <si>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</si>
  <si>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</si>
  <si>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</si>
  <si>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</si>
  <si>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</si>
  <si>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</si>
  <si>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</si>
  <si>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</si>
  <si>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</si>
  <si>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</si>
  <si>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</si>
  <si>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</si>
  <si>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</si>
  <si>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</si>
  <si>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</si>
  <si>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</si>
  <si>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</si>
  <si>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</si>
  <si>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</si>
  <si>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</si>
  <si>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</si>
  <si>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</si>
  <si>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</si>
  <si>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</si>
  <si>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</si>
  <si>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</si>
  <si>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</si>
  <si>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</si>
  <si>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</si>
  <si>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</si>
  <si>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</si>
  <si>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</si>
  <si>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</si>
  <si>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</si>
  <si>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</si>
  <si>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</si>
  <si>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</si>
  <si>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</si>
  <si>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</si>
  <si>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</si>
  <si>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</si>
  <si>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</si>
  <si>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</si>
  <si>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</si>
  <si>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</si>
  <si>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</si>
  <si>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</si>
  <si>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</si>
  <si>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</si>
  <si>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</si>
  <si>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</si>
  <si>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</si>
  <si>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</si>
  <si>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</si>
  <si>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</si>
  <si>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</si>
  <si>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</si>
  <si>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</si>
  <si>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</si>
  <si>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</si>
  <si>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</si>
  <si>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</si>
  <si>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</si>
  <si>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</si>
  <si>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</si>
  <si>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</si>
  <si>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</si>
  <si>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</si>
  <si>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</si>
  <si>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</si>
  <si>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</si>
  <si>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</si>
  <si>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</si>
  <si>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</si>
  <si>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</si>
  <si>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</si>
  <si>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</si>
  <si>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</si>
  <si>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</si>
  <si>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</si>
  <si>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</si>
  <si>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</si>
  <si>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</si>
  <si>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</si>
  <si>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</si>
  <si>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</si>
  <si>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</si>
  <si>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</si>
  <si>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</si>
  <si>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</si>
  <si>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</si>
  <si>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</si>
  <si>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</si>
  <si>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</si>
  <si>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</si>
  <si>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</si>
  <si>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</si>
  <si>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</si>
  <si>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</si>
  <si>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</si>
  <si>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</si>
  <si>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</si>
  <si>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</si>
  <si>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</si>
  <si>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</si>
  <si>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</si>
  <si>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</si>
  <si>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</si>
  <si>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</si>
  <si>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</si>
  <si>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</si>
  <si>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</si>
  <si>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</si>
  <si>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</si>
  <si>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</si>
  <si>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</si>
  <si>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</si>
  <si>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</si>
  <si>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</si>
  <si>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</si>
  <si>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</si>
  <si>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</si>
  <si>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</si>
  <si>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</si>
  <si>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</si>
  <si>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</si>
  <si>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</si>
  <si>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</si>
  <si>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</si>
  <si>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</si>
  <si>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</si>
  <si>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</si>
  <si>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</si>
  <si>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</si>
  <si>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</si>
  <si>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</si>
  <si>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</si>
  <si>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</si>
  <si>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</si>
  <si>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</si>
  <si>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</si>
  <si>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</si>
  <si>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</si>
  <si>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</si>
  <si>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</si>
  <si>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</si>
  <si>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</si>
  <si>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</si>
  <si>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</si>
  <si>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</si>
  <si>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</si>
  <si>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</si>
  <si>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</si>
  <si>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</si>
  <si>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</si>
  <si>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</si>
  <si>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</si>
  <si>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</si>
  <si>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</si>
  <si>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</si>
  <si>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</si>
  <si>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</si>
  <si>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</si>
  <si>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</si>
  <si>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</si>
  <si>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</si>
  <si>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</si>
  <si>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</si>
  <si>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</si>
  <si>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</si>
  <si>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</si>
  <si>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</si>
  <si>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</si>
  <si>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</si>
  <si>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</si>
  <si>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</si>
  <si>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</si>
  <si>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</si>
  <si>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</si>
  <si>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</si>
  <si>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</si>
  <si>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</si>
  <si>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</si>
  <si>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</si>
  <si>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</si>
  <si>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</si>
  <si>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</si>
  <si>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</si>
  <si>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</si>
  <si>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</si>
  <si>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</si>
  <si>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</si>
  <si>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</si>
  <si>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</si>
  <si>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</si>
  <si>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</si>
  <si>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</si>
  <si>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</si>
  <si>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</si>
  <si>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</si>
  <si>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</si>
  <si>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</si>
  <si>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</si>
  <si>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</si>
  <si>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</si>
  <si>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</si>
  <si>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</si>
  <si>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</si>
  <si>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</si>
  <si>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</si>
  <si>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</si>
  <si>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</si>
  <si>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</si>
  <si>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</si>
  <si>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</si>
  <si>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</si>
  <si>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</si>
  <si>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</si>
  <si>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</si>
  <si>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</si>
  <si>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</si>
  <si>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</si>
  <si>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</si>
  <si>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</si>
  <si>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</si>
  <si>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</si>
  <si>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</si>
  <si>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</si>
  <si>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</si>
  <si>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</si>
  <si>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</si>
  <si>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</si>
  <si>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</si>
  <si>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</si>
  <si>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</si>
  <si>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</si>
  <si>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</si>
  <si>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</si>
  <si>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</si>
  <si>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</si>
  <si>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</si>
  <si>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</si>
  <si>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</si>
  <si>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</si>
  <si>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</si>
  <si>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</si>
  <si>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</si>
  <si>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</si>
  <si>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</si>
  <si>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</si>
  <si>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</si>
  <si>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</si>
  <si>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</si>
  <si>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</si>
  <si>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</si>
  <si>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</si>
  <si>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</si>
  <si>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</si>
  <si>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</si>
  <si>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</si>
  <si>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</si>
  <si>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</si>
  <si>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</si>
  <si>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</si>
  <si>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</si>
  <si>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</si>
  <si>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</si>
  <si>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</si>
  <si>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</si>
  <si>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</si>
  <si>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</si>
  <si>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</si>
  <si>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</si>
  <si>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</si>
  <si>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</si>
  <si>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</si>
  <si>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</si>
  <si>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</si>
  <si>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</si>
  <si>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</si>
  <si>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</si>
  <si>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</si>
  <si>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</si>
  <si>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</si>
  <si>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</si>
  <si>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</si>
  <si>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</si>
  <si>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</si>
  <si>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</si>
  <si>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</si>
  <si>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</si>
  <si>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</si>
  <si>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</si>
  <si>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</si>
  <si>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</si>
  <si>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</si>
  <si>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</si>
  <si>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</si>
  <si>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</si>
  <si>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</si>
  <si>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</si>
  <si>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</si>
  <si>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</si>
  <si>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</si>
  <si>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</si>
  <si>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</si>
  <si>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</si>
  <si>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</si>
  <si>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</si>
  <si>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</si>
  <si>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</si>
  <si>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</si>
  <si>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</si>
  <si>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</si>
  <si>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</si>
  <si>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</si>
  <si>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</si>
  <si>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</si>
  <si>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</si>
  <si>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</si>
  <si>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</si>
  <si>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</si>
  <si>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</si>
  <si>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</si>
  <si>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</si>
  <si>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</si>
  <si>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</si>
  <si>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</si>
  <si>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</si>
  <si>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</si>
  <si>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</si>
  <si>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</si>
  <si>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</si>
  <si>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</si>
  <si>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</si>
  <si>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</si>
  <si>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</si>
  <si>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</si>
  <si>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</si>
  <si>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</si>
  <si>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</si>
  <si>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</si>
  <si>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</si>
  <si>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</si>
  <si>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</si>
  <si>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</si>
  <si>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</si>
  <si>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</si>
  <si>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</si>
  <si>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</si>
  <si>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</si>
  <si>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</si>
  <si>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</si>
  <si>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</si>
  <si>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</si>
  <si>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</si>
  <si>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</si>
  <si>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</si>
  <si>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</si>
  <si>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</si>
  <si>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</si>
  <si>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</si>
  <si>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</si>
  <si>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</si>
  <si>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</si>
  <si>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</si>
  <si>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</si>
  <si>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</si>
  <si>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</si>
  <si>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</si>
  <si>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</si>
  <si>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</si>
  <si>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</si>
  <si>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</si>
  <si>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</si>
  <si>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</si>
  <si>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</si>
  <si>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</si>
  <si>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</si>
  <si>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</si>
  <si>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</si>
  <si>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</si>
  <si>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</si>
  <si>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</si>
  <si>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</si>
  <si>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</si>
  <si>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</si>
  <si>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</si>
  <si>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</si>
  <si>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</si>
  <si>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</si>
  <si>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</si>
  <si>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</si>
  <si>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</si>
  <si>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</si>
  <si>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</si>
  <si>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</si>
  <si>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</si>
  <si>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</si>
  <si>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</si>
  <si>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</si>
  <si>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</si>
  <si>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</si>
  <si>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</si>
  <si>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</si>
  <si>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</si>
  <si>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</si>
  <si>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</si>
  <si>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</si>
  <si>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</si>
  <si>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</si>
  <si>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</si>
  <si>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</si>
  <si>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</si>
  <si>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</si>
  <si>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</si>
  <si>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</si>
  <si>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</si>
  <si>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</si>
  <si>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</si>
  <si>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</si>
  <si>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</si>
  <si>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</si>
  <si>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</si>
  <si>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</si>
  <si>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</si>
  <si>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</si>
  <si>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</si>
  <si>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</si>
  <si>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</si>
  <si>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</si>
  <si>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</si>
  <si>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</si>
  <si>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</si>
  <si>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</si>
  <si>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</si>
  <si>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</si>
  <si>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</si>
  <si>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</si>
  <si>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</si>
  <si>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</si>
  <si>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</si>
  <si>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</si>
  <si>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</si>
  <si>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</si>
  <si>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</si>
  <si>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</si>
  <si>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</si>
  <si>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</si>
  <si>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</si>
  <si>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</si>
  <si>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</si>
  <si>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</si>
  <si>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</si>
  <si>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</si>
  <si>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</si>
  <si>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</si>
  <si>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</si>
  <si>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</si>
  <si>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</si>
  <si>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</si>
  <si>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</si>
  <si>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</si>
  <si>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</si>
  <si>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</si>
  <si>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</si>
  <si>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</si>
  <si>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</si>
  <si>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</si>
  <si>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</si>
  <si>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</si>
  <si>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</si>
  <si>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</si>
  <si>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</si>
  <si>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</si>
  <si>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</si>
  <si>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</si>
  <si>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</si>
  <si>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</si>
  <si>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</si>
  <si>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</si>
  <si>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</si>
  <si>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</si>
  <si>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</si>
  <si>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</si>
  <si>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</si>
  <si>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</si>
  <si>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</si>
  <si>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</si>
  <si>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</si>
  <si>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</si>
  <si>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</si>
  <si>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</si>
  <si>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</si>
  <si>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</si>
  <si>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</si>
  <si>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</si>
  <si>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</si>
  <si>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</si>
  <si>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</si>
  <si>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</si>
  <si>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</si>
  <si>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</si>
  <si>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</si>
  <si>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</si>
  <si>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</si>
  <si>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</si>
  <si>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</si>
  <si>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</si>
  <si>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</si>
  <si>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</si>
  <si>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</si>
  <si>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</si>
  <si>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</si>
  <si>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</si>
  <si>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</si>
  <si>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</si>
  <si>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</si>
  <si>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</si>
  <si>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</si>
  <si>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</si>
  <si>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</si>
  <si>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</si>
  <si>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</si>
  <si>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</si>
  <si>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</si>
  <si>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</si>
  <si>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</si>
  <si>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</si>
  <si>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</si>
  <si>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</si>
  <si>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</si>
  <si>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</si>
  <si>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</si>
  <si>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</si>
  <si>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</si>
  <si>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</si>
  <si>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</si>
  <si>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</si>
  <si>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</si>
  <si>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</si>
  <si>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</si>
  <si>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</si>
  <si>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</si>
  <si>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</si>
  <si>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</si>
  <si>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</si>
  <si>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</si>
  <si>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</si>
  <si>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</si>
  <si>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</si>
  <si>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</si>
  <si>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</si>
  <si>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</si>
  <si>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</si>
  <si>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</si>
  <si>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</si>
  <si>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</si>
  <si>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</si>
  <si>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</si>
  <si>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</si>
  <si>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</si>
  <si>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</si>
  <si>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</si>
  <si>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</si>
  <si>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</si>
  <si>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</si>
  <si>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</si>
  <si>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</si>
  <si>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</si>
  <si>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</si>
  <si>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</si>
  <si>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</si>
  <si>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</si>
  <si>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</si>
  <si>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</si>
  <si>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</si>
  <si>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</si>
  <si>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</si>
  <si>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</si>
  <si>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</si>
  <si>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</si>
  <si>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</si>
  <si>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</si>
  <si>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</si>
  <si>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</si>
  <si>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</si>
  <si>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</si>
  <si>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</si>
  <si>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</si>
  <si>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</si>
  <si>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</si>
  <si>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</si>
  <si>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</si>
  <si>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</si>
  <si>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</si>
  <si>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</si>
  <si>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</si>
  <si>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</si>
  <si>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</si>
  <si>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</si>
  <si>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</si>
  <si>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</si>
  <si>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</si>
  <si>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</si>
  <si>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</si>
  <si>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</si>
  <si>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</si>
  <si>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</si>
  <si>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</si>
  <si>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</si>
  <si>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</si>
  <si>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</si>
  <si>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</si>
  <si>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</si>
  <si>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</si>
  <si>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</si>
  <si>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</si>
  <si>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</si>
  <si>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</si>
  <si>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</si>
  <si>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</si>
  <si>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</si>
  <si>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</si>
  <si>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</si>
  <si>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</si>
  <si>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</si>
  <si>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</si>
  <si>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</si>
  <si>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</si>
  <si>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</si>
  <si>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</si>
  <si>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</si>
  <si>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</si>
  <si>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</si>
  <si>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</si>
  <si>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</si>
  <si>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</si>
  <si>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</si>
  <si>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</si>
  <si>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</si>
  <si>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</si>
  <si>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</si>
  <si>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</si>
  <si>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</si>
  <si>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</si>
  <si>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</si>
  <si>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</si>
  <si>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</si>
  <si>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</si>
  <si>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</si>
  <si>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</si>
  <si>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</si>
  <si>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</si>
  <si>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</si>
  <si>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</si>
  <si>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</si>
  <si>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</si>
  <si>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</si>
  <si>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</si>
  <si>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</si>
  <si>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</si>
  <si>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</si>
  <si>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</si>
  <si>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</si>
  <si>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</si>
  <si>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</si>
  <si>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</si>
  <si>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</si>
  <si>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</si>
  <si>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</si>
  <si>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</si>
  <si>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</si>
  <si>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</si>
  <si>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</si>
  <si>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</si>
  <si>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</si>
  <si>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</si>
  <si>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</si>
  <si>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</si>
  <si>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</si>
  <si>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</si>
  <si>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</si>
  <si>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</si>
  <si>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</si>
  <si>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</si>
  <si>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</si>
  <si>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</si>
  <si>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</si>
  <si>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</si>
  <si>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</si>
  <si>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</si>
  <si>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</si>
  <si>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</si>
  <si>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</si>
  <si>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</si>
  <si>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</si>
  <si>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</si>
  <si>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</si>
  <si>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</si>
  <si>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</si>
  <si>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</si>
  <si>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</si>
  <si>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</si>
  <si>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</si>
  <si>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</si>
  <si>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</si>
  <si>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</si>
  <si>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</si>
  <si>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</si>
  <si>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</si>
  <si>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</si>
  <si>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</si>
  <si>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</si>
  <si>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</si>
  <si>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</si>
  <si>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</si>
  <si>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</si>
  <si>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</si>
  <si>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</si>
  <si>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</si>
  <si>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</si>
  <si>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</si>
  <si>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</si>
  <si>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</si>
  <si>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</si>
  <si>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</si>
  <si>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</si>
  <si>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</si>
  <si>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</si>
  <si>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</si>
  <si>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</si>
  <si>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</si>
  <si>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</si>
  <si>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</si>
  <si>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</si>
  <si>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</si>
  <si>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</si>
  <si>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</si>
  <si>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</si>
  <si>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</si>
  <si>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</si>
  <si>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</si>
  <si>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</si>
  <si>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</si>
  <si>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</si>
  <si>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</si>
  <si>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</si>
  <si>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</si>
  <si>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</si>
  <si>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</si>
  <si>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</si>
  <si>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</si>
  <si>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</si>
  <si>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</si>
  <si>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</si>
  <si>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</si>
  <si>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</si>
  <si>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</si>
  <si>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</si>
  <si>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</si>
  <si>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</si>
  <si>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</si>
  <si>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</si>
  <si>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</si>
  <si>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</si>
  <si>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</si>
  <si>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</si>
  <si>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</si>
  <si>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</si>
  <si>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</si>
  <si>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</si>
  <si>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</si>
  <si>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</si>
  <si>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</si>
  <si>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</si>
  <si>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</si>
  <si>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</si>
  <si>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</si>
  <si>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</si>
  <si>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</si>
  <si>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</si>
  <si>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</si>
  <si>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</si>
  <si>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</si>
  <si>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</si>
  <si>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</si>
  <si>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</si>
  <si>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</si>
  <si>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</si>
  <si>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</si>
  <si>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</si>
  <si>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</si>
  <si>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</si>
  <si>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</si>
  <si>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</si>
  <si>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</si>
  <si>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</si>
  <si>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</si>
  <si>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</si>
  <si>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</si>
  <si>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</si>
  <si>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</si>
  <si>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</si>
  <si>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</si>
  <si>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</si>
  <si>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</si>
  <si>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</si>
  <si>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</si>
  <si>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</si>
  <si>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</si>
  <si>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</si>
  <si>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</si>
  <si>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</si>
  <si>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</si>
  <si>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</si>
  <si>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</si>
  <si>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</si>
  <si>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</si>
  <si>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</si>
  <si>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</si>
  <si>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</si>
  <si>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</si>
  <si>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</si>
  <si>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</si>
  <si>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</si>
  <si>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</si>
  <si>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</si>
  <si>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</si>
  <si>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</si>
  <si>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</si>
  <si>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</si>
  <si>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</si>
  <si>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</si>
  <si>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</si>
  <si>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</si>
  <si>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</si>
  <si>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</si>
  <si>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</si>
  <si>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</si>
  <si>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</si>
  <si>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</si>
  <si>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</si>
  <si>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</si>
  <si>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</si>
  <si>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</si>
  <si>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</si>
  <si>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</si>
  <si>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</si>
  <si>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</si>
  <si>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</si>
  <si>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</si>
  <si>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</si>
  <si>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</si>
  <si>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</si>
  <si>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</si>
  <si>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</si>
  <si>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</si>
  <si>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</si>
  <si>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</si>
  <si>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</si>
  <si>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</si>
  <si>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</si>
  <si>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</si>
  <si>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</si>
  <si>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</si>
  <si>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</si>
  <si>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</si>
  <si>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</si>
  <si>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</si>
  <si>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</si>
  <si>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</si>
  <si>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</si>
  <si>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</si>
  <si>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</si>
  <si>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</si>
  <si>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</si>
  <si>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</si>
  <si>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</si>
  <si>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</si>
  <si>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</si>
  <si>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</si>
  <si>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</si>
  <si>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</si>
  <si>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</si>
  <si>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</si>
  <si>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</si>
  <si>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</si>
  <si>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</si>
  <si>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</si>
  <si>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</si>
  <si>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</si>
  <si>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</si>
  <si>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</si>
  <si>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</si>
  <si>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</si>
  <si>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</si>
  <si>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</si>
  <si>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</si>
  <si>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</si>
  <si>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</si>
  <si>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</si>
  <si>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</si>
  <si>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</si>
  <si>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</si>
  <si>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</si>
  <si>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</si>
  <si>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</si>
  <si>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</si>
  <si>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</si>
  <si>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</si>
  <si>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</si>
  <si>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</si>
  <si>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</si>
  <si>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</si>
  <si>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</si>
  <si>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</si>
  <si>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</si>
  <si>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</si>
  <si>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</si>
  <si>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</si>
  <si>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</si>
  <si>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</si>
  <si>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</si>
  <si>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</si>
  <si>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</si>
  <si>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</si>
  <si>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</si>
  <si>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</si>
  <si>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</si>
  <si>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</si>
  <si>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</si>
  <si>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</si>
  <si>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</si>
  <si>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</si>
  <si>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</si>
  <si>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</si>
  <si>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</si>
  <si>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</si>
  <si>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</si>
  <si>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</si>
  <si>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</si>
  <si>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</si>
  <si>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</si>
  <si>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</si>
  <si>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</si>
  <si>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</si>
  <si>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</si>
  <si>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</si>
  <si>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</si>
  <si>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</si>
  <si>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</si>
  <si>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</si>
  <si>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</si>
  <si>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</si>
  <si>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</si>
  <si>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</si>
  <si>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</si>
  <si>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</si>
  <si>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</si>
  <si>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</si>
  <si>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</si>
  <si>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</si>
  <si>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</si>
  <si>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</si>
  <si>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</si>
  <si>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</si>
  <si>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</si>
  <si>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</si>
  <si>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</si>
  <si>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</si>
  <si>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</si>
  <si>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</si>
  <si>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</si>
  <si>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</si>
  <si>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</si>
  <si>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</si>
  <si>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</si>
  <si>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</si>
  <si>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</si>
  <si>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</si>
  <si>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</si>
  <si>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</si>
  <si>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</si>
  <si>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</si>
  <si>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</si>
  <si>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</si>
  <si>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</si>
  <si>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</si>
  <si>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</si>
  <si>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</si>
  <si>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</si>
  <si>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</si>
  <si>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</si>
  <si>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</si>
  <si>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</si>
  <si>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</si>
  <si>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</si>
  <si>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</si>
  <si>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</si>
  <si>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</si>
  <si>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</si>
  <si>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</si>
  <si>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</si>
  <si>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</si>
  <si>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</si>
  <si>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</si>
  <si>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</si>
  <si>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</si>
  <si>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</si>
  <si>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</si>
  <si>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</si>
  <si>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</si>
  <si>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</si>
  <si>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</si>
  <si>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</si>
  <si>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</si>
  <si>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</si>
  <si>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</si>
  <si>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</si>
  <si>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</si>
  <si>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</si>
  <si>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</si>
  <si>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</si>
  <si>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</si>
  <si>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</si>
  <si>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</si>
  <si>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</si>
  <si>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</si>
  <si>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</si>
  <si>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</si>
  <si>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</si>
  <si>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</si>
  <si>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</si>
  <si>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</si>
  <si>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</si>
  <si>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</si>
  <si>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</si>
  <si>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</si>
  <si>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</si>
  <si>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</si>
  <si>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</si>
  <si>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</si>
  <si>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</si>
  <si>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</si>
  <si>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</si>
  <si>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</si>
  <si>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</si>
  <si>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</si>
  <si>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</si>
  <si>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</si>
  <si>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</si>
  <si>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</si>
  <si>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</si>
  <si>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</si>
  <si>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</si>
  <si>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</si>
  <si>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</si>
  <si>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</si>
  <si>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</si>
  <si>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</si>
  <si>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</si>
  <si>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</si>
  <si>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</si>
  <si>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</si>
  <si>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</si>
  <si>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</si>
  <si>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</si>
  <si>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</si>
  <si>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</si>
  <si>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</si>
  <si>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</si>
  <si>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</si>
  <si>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</si>
  <si>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</si>
  <si>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</si>
  <si>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</si>
  <si>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</si>
  <si>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</si>
  <si>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</si>
  <si>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</si>
  <si>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</si>
  <si>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</si>
  <si>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</si>
  <si>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</si>
  <si>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</si>
  <si>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</si>
  <si>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</si>
  <si>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</si>
  <si>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</si>
  <si>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</si>
  <si>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</si>
  <si>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</si>
  <si>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</si>
  <si>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</si>
  <si>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</si>
  <si>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</si>
  <si>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</si>
  <si>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</si>
  <si>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</si>
  <si>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</si>
  <si>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</si>
  <si>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</si>
  <si>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</si>
  <si>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</si>
  <si>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</si>
  <si>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</si>
  <si>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</si>
  <si>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</si>
  <si>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</si>
  <si>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</si>
  <si>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</si>
  <si>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</si>
  <si>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</si>
  <si>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</si>
  <si>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</si>
  <si>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</si>
  <si>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</si>
  <si>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</si>
  <si>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</si>
  <si>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</si>
  <si>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</si>
  <si>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</si>
  <si>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</si>
  <si>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</si>
  <si>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</si>
  <si>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</si>
  <si>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</si>
  <si>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</si>
  <si>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</si>
  <si>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</si>
  <si>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</si>
  <si>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</si>
  <si>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</si>
  <si>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</si>
  <si>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</si>
  <si>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</si>
  <si>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</si>
  <si>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</si>
  <si>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</si>
  <si>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</si>
  <si>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</si>
  <si>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</si>
  <si>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</si>
  <si>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</si>
  <si>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</si>
  <si>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</si>
  <si>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</si>
  <si>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</si>
  <si>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</si>
  <si>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</si>
  <si>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</si>
  <si>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</si>
  <si>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</si>
  <si>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</si>
  <si>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</si>
  <si>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</si>
  <si>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</si>
  <si>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</si>
  <si>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</si>
  <si>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</si>
  <si>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</si>
  <si>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</si>
  <si>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</si>
  <si>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</si>
  <si>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</si>
  <si>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</si>
  <si>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</si>
  <si>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</si>
  <si>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</si>
  <si>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</si>
  <si>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</si>
  <si>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</si>
  <si>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</si>
  <si>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</si>
  <si>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</si>
  <si>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</si>
  <si>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</si>
  <si>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</si>
  <si>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</si>
  <si>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</si>
  <si>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</si>
  <si>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</si>
  <si>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</si>
  <si>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</si>
  <si>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</si>
  <si>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</si>
  <si>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</si>
  <si>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</si>
  <si>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</si>
  <si>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</si>
  <si>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</si>
  <si>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</si>
  <si>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</si>
  <si>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</si>
  <si>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</si>
  <si>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</si>
  <si>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</si>
  <si>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</si>
  <si>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</si>
  <si>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</si>
  <si>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</si>
  <si>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</si>
  <si>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</si>
  <si>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</si>
  <si>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</si>
  <si>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</si>
  <si>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</si>
  <si>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</si>
  <si>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</si>
  <si>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</si>
  <si>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</si>
  <si>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</si>
  <si>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</si>
  <si>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</si>
  <si>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</si>
  <si>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</si>
  <si>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</si>
  <si>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</si>
  <si>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</si>
  <si>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</si>
  <si>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</si>
  <si>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</si>
  <si>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</si>
  <si>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</si>
  <si>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</si>
  <si>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</si>
  <si>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</si>
  <si>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</si>
  <si>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</si>
  <si>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</si>
  <si>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</si>
  <si>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</si>
  <si>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</si>
  <si>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</si>
  <si>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</si>
  <si>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</si>
  <si>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</si>
  <si>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</si>
  <si>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</si>
  <si>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</si>
  <si>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</si>
  <si>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</si>
  <si>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</si>
  <si>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</si>
  <si>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</si>
  <si>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</si>
  <si>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</si>
  <si>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</si>
  <si>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</si>
  <si>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</si>
  <si>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</si>
  <si>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</si>
  <si>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</si>
  <si>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</si>
  <si>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</si>
  <si>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</si>
  <si>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</si>
  <si>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</si>
  <si>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</si>
  <si>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</si>
  <si>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</si>
  <si>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</si>
  <si>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</si>
  <si>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</si>
  <si>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</si>
  <si>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</si>
  <si>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</si>
  <si>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</si>
  <si>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</si>
  <si>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</si>
  <si>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</si>
  <si>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</si>
  <si>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</si>
  <si>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</si>
  <si>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</si>
  <si>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</si>
  <si>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</si>
  <si>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</si>
  <si>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</si>
  <si>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</si>
  <si>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</si>
  <si>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</si>
  <si>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</si>
  <si>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</si>
  <si>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</si>
  <si>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</si>
  <si>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</si>
  <si>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</si>
  <si>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</si>
  <si>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</si>
  <si>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</si>
  <si>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</si>
  <si>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</si>
  <si>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</si>
  <si>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</si>
  <si>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</si>
  <si>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</si>
  <si>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</si>
  <si>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</si>
  <si>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</si>
  <si>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</si>
  <si>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</si>
  <si>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</si>
  <si>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</si>
  <si>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</si>
  <si>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</si>
  <si>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</si>
  <si>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</si>
  <si>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</si>
  <si>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</si>
  <si>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</si>
  <si>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</si>
  <si>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</si>
  <si>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</si>
  <si>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</si>
  <si>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</si>
  <si>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</si>
  <si>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</si>
  <si>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</si>
  <si>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</si>
  <si>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</si>
  <si>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</si>
  <si>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</si>
  <si>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</si>
  <si>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</si>
  <si>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</si>
  <si>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</si>
  <si>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</si>
  <si>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</si>
  <si>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</si>
  <si>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</si>
  <si>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</si>
  <si>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</si>
  <si>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</si>
  <si>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</si>
  <si>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</si>
  <si>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</si>
  <si>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</si>
  <si>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</si>
  <si>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</si>
  <si>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</si>
  <si>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</si>
  <si>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</si>
  <si>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</si>
  <si>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</si>
  <si>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</si>
  <si>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</si>
  <si>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</si>
  <si>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</si>
  <si>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</si>
  <si>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</si>
  <si>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</si>
  <si>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</si>
  <si>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</si>
  <si>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</si>
  <si>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</si>
  <si>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</si>
  <si>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</si>
  <si>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</si>
  <si>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</si>
  <si>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</si>
  <si>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</si>
  <si>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</si>
  <si>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</si>
  <si>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</si>
  <si>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</si>
  <si>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</si>
  <si>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</si>
  <si>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</si>
  <si>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</si>
  <si>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</si>
  <si>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</si>
  <si>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</si>
  <si>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</si>
  <si>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</si>
  <si>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</si>
  <si>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</si>
  <si>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</si>
  <si>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</si>
  <si>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</si>
  <si>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</si>
  <si>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</si>
  <si>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</si>
  <si>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</si>
  <si>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</si>
  <si>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</si>
  <si>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</si>
  <si>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</si>
  <si>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</si>
  <si>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</si>
  <si>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</si>
  <si>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</si>
  <si>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</si>
  <si>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</si>
  <si>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</si>
  <si>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</si>
  <si>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</si>
  <si>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</si>
  <si>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</si>
  <si>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</si>
  <si>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</si>
  <si>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</si>
  <si>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</si>
  <si>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</si>
  <si>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</si>
  <si>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</si>
  <si>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</si>
  <si>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</si>
  <si>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</si>
  <si>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</si>
  <si>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</si>
  <si>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</si>
  <si>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</si>
  <si>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</si>
  <si>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</si>
  <si>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</si>
  <si>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</si>
  <si>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</si>
  <si>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</si>
  <si>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</si>
  <si>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</si>
  <si>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</si>
  <si>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</si>
  <si>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</si>
  <si>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</si>
  <si>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</si>
  <si>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</si>
  <si>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</si>
  <si>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</si>
  <si>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</si>
  <si>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</si>
  <si>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</si>
  <si>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</si>
  <si>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</si>
  <si>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</si>
  <si>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</si>
  <si>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</si>
  <si>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</si>
  <si>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</si>
  <si>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</si>
  <si>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</si>
  <si>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</si>
  <si>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</si>
  <si>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</si>
  <si>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</si>
  <si>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</si>
  <si>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</si>
  <si>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</si>
  <si>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</si>
  <si>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</si>
  <si>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</si>
  <si>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</si>
  <si>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</si>
  <si>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</si>
  <si>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</si>
  <si>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</si>
  <si>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</si>
  <si>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</si>
  <si>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</si>
  <si>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</si>
  <si>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</si>
  <si>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</si>
  <si>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</si>
  <si>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</si>
  <si>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</si>
  <si>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</si>
  <si>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</si>
  <si>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</si>
  <si>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</si>
  <si>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</si>
  <si>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</si>
  <si>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</si>
  <si>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</si>
  <si>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</si>
  <si>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</si>
  <si>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</si>
  <si>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</si>
  <si>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</si>
  <si>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</si>
  <si>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</si>
  <si>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</si>
  <si>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</si>
  <si>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</si>
  <si>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</si>
  <si>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</si>
  <si>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</si>
  <si>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</si>
  <si>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</si>
  <si>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</si>
  <si>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</si>
  <si>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</si>
  <si>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</si>
  <si>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</si>
  <si>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</si>
  <si>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</si>
  <si>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</si>
  <si>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</si>
  <si>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</si>
  <si>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</si>
  <si>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</si>
  <si>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</si>
  <si>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</si>
  <si>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</si>
  <si>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</si>
  <si>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</si>
  <si>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</si>
  <si>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</si>
  <si>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</si>
  <si>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</si>
  <si>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</si>
  <si>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</si>
  <si>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</si>
  <si>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</si>
  <si>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</si>
  <si>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</si>
  <si>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</si>
  <si>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</si>
  <si>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</si>
  <si>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</si>
  <si>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</si>
  <si>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</si>
  <si>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</si>
  <si>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</si>
  <si>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</si>
  <si>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</si>
  <si>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</si>
  <si>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</si>
  <si>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</si>
  <si>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</si>
  <si>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</si>
  <si>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</si>
  <si>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</si>
  <si>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</si>
  <si>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</si>
  <si>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</si>
  <si>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</si>
  <si>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</si>
  <si>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</si>
  <si>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</si>
  <si>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</si>
  <si>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</si>
  <si>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</si>
  <si>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</si>
  <si>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</si>
  <si>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</si>
  <si>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</si>
  <si>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</si>
  <si>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</si>
  <si>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</si>
  <si>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</si>
  <si>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</si>
  <si>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</si>
  <si>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</si>
  <si>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</si>
  <si>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</si>
  <si>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</si>
  <si>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</si>
  <si>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</si>
  <si>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</si>
  <si>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</si>
  <si>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</si>
  <si>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</si>
  <si>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</si>
  <si>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</si>
  <si>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</si>
  <si>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</si>
  <si>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</si>
  <si>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</si>
  <si>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</si>
  <si>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</si>
  <si>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</si>
  <si>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</si>
  <si>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</si>
  <si>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</si>
  <si>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</si>
  <si>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</si>
  <si>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</si>
  <si>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</si>
  <si>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</si>
  <si>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</si>
  <si>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</si>
  <si>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</si>
  <si>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</si>
  <si>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</si>
  <si>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</si>
  <si>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</si>
  <si>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</si>
  <si>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</si>
  <si>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</si>
  <si>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</si>
  <si>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</si>
  <si>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</si>
  <si>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</si>
  <si>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</si>
  <si>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</si>
  <si>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</si>
  <si>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</si>
  <si>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</si>
  <si>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</si>
  <si>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</si>
  <si>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</si>
  <si>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</si>
  <si>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</si>
  <si>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</si>
  <si>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</si>
  <si>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</si>
  <si>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</si>
  <si>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</si>
  <si>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</si>
  <si>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</si>
  <si>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</si>
  <si>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</si>
  <si>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</si>
  <si>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</si>
  <si>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</si>
  <si>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</si>
  <si>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</si>
  <si>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</si>
  <si>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</si>
  <si>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</si>
  <si>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</si>
  <si>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</si>
  <si>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</si>
  <si>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</si>
  <si>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</si>
  <si>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</si>
  <si>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</si>
  <si>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</si>
  <si>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</si>
  <si>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</si>
  <si>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</si>
  <si>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</si>
  <si>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</si>
  <si>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</si>
  <si>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</si>
  <si>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</si>
  <si>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</si>
  <si>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</si>
  <si>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</si>
  <si>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</si>
  <si>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</si>
  <si>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</si>
  <si>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</si>
  <si>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</si>
  <si>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</si>
  <si>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</si>
  <si>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</si>
  <si>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</si>
  <si>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</si>
  <si>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</si>
  <si>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</si>
  <si>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</si>
  <si>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</si>
  <si>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</si>
  <si>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</si>
  <si>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</si>
  <si>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</si>
  <si>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</si>
  <si>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</si>
  <si>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</si>
  <si>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</si>
  <si>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</si>
  <si>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</si>
  <si>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</si>
  <si>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</si>
  <si>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</si>
  <si>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</si>
  <si>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</si>
  <si>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</si>
  <si>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</si>
  <si>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</si>
  <si>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</si>
  <si>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</si>
  <si>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</si>
  <si>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</si>
  <si>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</si>
  <si>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</si>
  <si>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</si>
  <si>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</si>
  <si>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</si>
  <si>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</si>
  <si>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</si>
  <si>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</si>
  <si>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</si>
  <si>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</si>
  <si>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</si>
  <si>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</si>
  <si>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</si>
  <si>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</si>
  <si>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</si>
  <si>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</si>
  <si>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</si>
  <si>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</si>
  <si>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</si>
  <si>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</si>
  <si>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</si>
  <si>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</si>
  <si>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</si>
  <si>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</si>
  <si>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</si>
  <si>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</si>
  <si>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</si>
  <si>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</si>
  <si>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</si>
  <si>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</si>
  <si>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</si>
  <si>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</si>
  <si>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</si>
  <si>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</si>
  <si>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</si>
  <si>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</si>
  <si>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</si>
  <si>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</si>
  <si>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</si>
  <si>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</si>
  <si>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</si>
  <si>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</si>
  <si>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</si>
  <si>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</si>
  <si>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</si>
  <si>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</si>
  <si>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</si>
  <si>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</si>
  <si>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</si>
  <si>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</si>
  <si>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</si>
  <si>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</si>
  <si>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</si>
  <si>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</si>
  <si>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</si>
  <si>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</si>
  <si>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</si>
  <si>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</si>
  <si>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</si>
  <si>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</si>
  <si>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</si>
  <si>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</si>
  <si>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</si>
  <si>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</si>
  <si>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</si>
  <si>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</si>
  <si>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</si>
  <si>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</si>
  <si>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</si>
  <si>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</si>
  <si>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</si>
  <si>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</si>
  <si>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</si>
  <si>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</si>
  <si>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</si>
  <si>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</si>
  <si>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</si>
  <si>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</si>
  <si>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</si>
  <si>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</si>
  <si>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</si>
  <si>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</si>
  <si>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</si>
  <si>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</si>
  <si>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</si>
  <si>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</si>
  <si>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</si>
  <si>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</si>
  <si>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</si>
  <si>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</si>
  <si>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</si>
  <si>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</si>
  <si>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</si>
  <si>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</si>
  <si>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</si>
  <si>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</si>
  <si>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</si>
  <si>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</si>
  <si>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</si>
  <si>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</si>
  <si>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</si>
  <si>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</si>
  <si>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</si>
  <si>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</si>
  <si>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</si>
  <si>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</si>
  <si>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</si>
  <si>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</si>
  <si>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</si>
  <si>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</si>
  <si>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</si>
  <si>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</si>
  <si>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</si>
  <si>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</si>
  <si>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</si>
  <si>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</si>
  <si>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</si>
  <si>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</si>
  <si>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</si>
  <si>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</si>
  <si>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</si>
  <si>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</si>
  <si>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</si>
  <si>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</si>
  <si>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</si>
  <si>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</si>
  <si>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</si>
  <si>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</si>
  <si>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</si>
  <si>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</si>
  <si>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</si>
  <si>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</si>
  <si>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</si>
  <si>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</si>
  <si>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</si>
  <si>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</si>
  <si>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</si>
  <si>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</si>
  <si>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</si>
  <si>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</si>
  <si>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</si>
  <si>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</si>
  <si>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</si>
  <si>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</si>
  <si>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</si>
  <si>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</si>
  <si>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</si>
  <si>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</si>
  <si>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</si>
  <si>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</si>
  <si>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</si>
  <si>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</si>
  <si>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</si>
  <si>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</si>
  <si>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</si>
  <si>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</si>
  <si>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</si>
  <si>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</si>
  <si>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</si>
  <si>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</si>
  <si>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</si>
  <si>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</si>
  <si>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</si>
  <si>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</si>
  <si>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</si>
  <si>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</si>
  <si>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</si>
  <si>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</si>
  <si>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</si>
  <si>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</si>
  <si>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</si>
  <si>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</si>
  <si>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</si>
  <si>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</si>
  <si>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</si>
  <si>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</si>
  <si>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</si>
  <si>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</si>
  <si>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</si>
  <si>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</si>
  <si>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</si>
  <si>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</si>
  <si>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</si>
  <si>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</si>
  <si>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</si>
  <si>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</si>
  <si>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</si>
  <si>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</si>
  <si>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</si>
  <si>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</si>
  <si>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</si>
  <si>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</si>
  <si>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</si>
  <si>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</si>
  <si>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</si>
  <si>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</si>
  <si>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</si>
  <si>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</si>
  <si>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</si>
  <si>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</si>
  <si>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</si>
  <si>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</si>
  <si>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</si>
  <si>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</si>
  <si>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</si>
  <si>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</si>
  <si>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</si>
  <si>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</si>
  <si>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</si>
  <si>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</si>
  <si>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</si>
  <si>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</si>
  <si>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</si>
  <si>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</si>
  <si>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</si>
  <si>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</si>
  <si>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</si>
  <si>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</si>
  <si>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</si>
  <si>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</si>
  <si>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</si>
  <si>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</si>
  <si>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</si>
  <si>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</si>
  <si>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</si>
  <si>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</si>
  <si>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</si>
  <si>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</si>
  <si>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</si>
  <si>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</si>
  <si>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</si>
  <si>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</si>
  <si>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</si>
  <si>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</si>
  <si>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</si>
  <si>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</si>
  <si>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</si>
  <si>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</si>
  <si>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</si>
  <si>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</si>
  <si>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</si>
  <si>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</si>
  <si>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</si>
  <si>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</si>
  <si>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</si>
  <si>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</si>
  <si>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</si>
  <si>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</si>
  <si>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</si>
  <si>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</si>
  <si>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</si>
  <si>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</si>
  <si>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</si>
  <si>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</si>
  <si>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</si>
  <si>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</si>
  <si>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</si>
  <si>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</si>
  <si>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</si>
  <si>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</si>
  <si>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</si>
  <si>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</si>
  <si>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</si>
  <si>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</si>
  <si>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</si>
  <si>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</si>
  <si>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</si>
  <si>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</si>
  <si>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</si>
  <si>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</si>
  <si>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</si>
  <si>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</si>
  <si>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</si>
  <si>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</si>
  <si>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</si>
  <si>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</si>
  <si>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</si>
  <si>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</si>
  <si>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</si>
  <si>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</si>
  <si>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</si>
  <si>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</si>
  <si>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</si>
  <si>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</si>
  <si>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</si>
  <si>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</si>
  <si>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</si>
  <si>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</si>
  <si>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</si>
  <si>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</si>
  <si>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</si>
  <si>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</si>
  <si>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</si>
  <si>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</si>
  <si>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</si>
  <si>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</si>
  <si>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</si>
  <si>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</si>
  <si>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</si>
  <si>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</si>
  <si>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</si>
  <si>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</si>
  <si>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</si>
  <si>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</si>
  <si>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</si>
  <si>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</si>
  <si>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</si>
  <si>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</si>
  <si>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</si>
  <si>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</si>
  <si>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</si>
  <si>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</si>
  <si>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</si>
  <si>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</si>
  <si>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</si>
  <si>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</si>
  <si>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</si>
  <si>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</si>
  <si>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</si>
  <si>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</si>
  <si>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</si>
  <si>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</si>
  <si>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</si>
  <si>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</si>
  <si>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</si>
  <si>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</si>
  <si>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</si>
  <si>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</si>
  <si>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</si>
  <si>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</si>
  <si>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</si>
  <si>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</si>
  <si>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</si>
  <si>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</si>
  <si>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</si>
  <si>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</si>
  <si>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</si>
  <si>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</si>
  <si>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</si>
  <si>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</si>
  <si>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</si>
  <si>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</si>
  <si>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</si>
  <si>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</si>
  <si>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</si>
  <si>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</si>
  <si>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</si>
  <si>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</si>
  <si>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</si>
  <si>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</si>
  <si>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</si>
  <si>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</si>
  <si>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</si>
  <si>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</si>
  <si>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</si>
  <si>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</si>
  <si>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</si>
  <si>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</si>
  <si>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</si>
  <si>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</si>
  <si>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</si>
  <si>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</si>
  <si>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</si>
  <si>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</si>
  <si>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</si>
  <si>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</si>
  <si>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</si>
  <si>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</si>
  <si>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</si>
  <si>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</si>
  <si>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</si>
  <si>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</si>
  <si>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</si>
  <si>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</si>
  <si>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</si>
  <si>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</si>
  <si>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</si>
  <si>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</si>
  <si>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</si>
  <si>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</si>
  <si>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</si>
  <si>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</si>
  <si>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</si>
  <si>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</si>
  <si>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</si>
  <si>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</si>
  <si>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</si>
  <si>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</si>
  <si>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</si>
  <si>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</si>
  <si>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</si>
  <si>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</si>
  <si>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</si>
  <si>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</si>
  <si>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</si>
  <si>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</si>
  <si>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</si>
  <si>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</si>
  <si>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</si>
  <si>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</si>
  <si>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</si>
  <si>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</si>
  <si>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</si>
  <si>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</si>
  <si>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</si>
  <si>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</si>
  <si>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</si>
  <si>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</si>
  <si>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</si>
  <si>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</si>
  <si>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</si>
  <si>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</si>
  <si>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</si>
  <si>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</si>
  <si>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</si>
  <si>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</si>
  <si>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</si>
  <si>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</si>
  <si>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</si>
  <si>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</si>
  <si>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</si>
  <si>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</si>
  <si>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</si>
  <si>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</si>
  <si>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</si>
  <si>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</si>
  <si>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</si>
  <si>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</si>
  <si>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</si>
  <si>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</si>
  <si>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</si>
  <si>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</si>
  <si>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</si>
  <si>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</si>
  <si>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</si>
  <si>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</si>
  <si>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</si>
  <si>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</si>
  <si>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</si>
  <si>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</si>
  <si>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</si>
  <si>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</si>
  <si>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</si>
  <si>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</si>
  <si>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</si>
  <si>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</si>
  <si>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</si>
  <si>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</si>
  <si>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</si>
  <si>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</si>
  <si>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</si>
  <si>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</si>
  <si>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</si>
  <si>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</si>
  <si>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</si>
  <si>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</si>
  <si>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</si>
  <si>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</si>
  <si>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</si>
  <si>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</si>
  <si>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</si>
  <si>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</si>
  <si>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</si>
  <si>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</si>
  <si>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</si>
  <si>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</si>
  <si>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</si>
  <si>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</si>
  <si>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</si>
  <si>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</si>
  <si>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</si>
  <si>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</si>
  <si>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</si>
  <si>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</si>
  <si>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</si>
  <si>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</si>
  <si>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</si>
  <si>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</si>
  <si>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</si>
  <si>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</si>
  <si>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</si>
  <si>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</si>
  <si>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</si>
  <si>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</si>
  <si>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</si>
  <si>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</si>
  <si>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</si>
  <si>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</si>
  <si>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</si>
  <si>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</si>
  <si>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</si>
  <si>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</si>
  <si>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</si>
  <si>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</si>
  <si>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</si>
  <si>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</si>
  <si>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</si>
  <si>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</si>
  <si>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</si>
  <si>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</si>
  <si>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</si>
  <si>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</si>
  <si>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</si>
  <si>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</si>
  <si>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</si>
  <si>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</si>
  <si>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</si>
  <si>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</si>
  <si>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</si>
  <si>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</si>
  <si>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</si>
  <si>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</si>
  <si>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</si>
  <si>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</si>
  <si>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</si>
  <si>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</si>
  <si>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</si>
  <si>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</si>
  <si>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</si>
  <si>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</si>
  <si>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</si>
  <si>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</si>
  <si>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</si>
  <si>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</si>
  <si>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</si>
  <si>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</si>
  <si>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</si>
  <si>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</si>
  <si>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</si>
  <si>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</si>
  <si>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</si>
  <si>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</si>
  <si>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</si>
  <si>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</si>
  <si>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</si>
  <si>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</si>
  <si>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</si>
  <si>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</si>
  <si>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</si>
  <si>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</si>
  <si>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</si>
  <si>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</si>
  <si>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</si>
  <si>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</si>
  <si>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</si>
  <si>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</si>
  <si>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</si>
  <si>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</si>
  <si>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</si>
  <si>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</si>
  <si>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</si>
  <si>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</si>
  <si>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</si>
  <si>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</si>
  <si>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</si>
  <si>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</si>
  <si>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</si>
  <si>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</si>
  <si>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</si>
  <si>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</si>
  <si>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</si>
  <si>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</si>
  <si>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</si>
  <si>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</si>
  <si>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</si>
  <si>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</si>
  <si>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</si>
  <si>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</si>
  <si>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</si>
  <si>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</si>
  <si>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</si>
  <si>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</si>
  <si>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</si>
  <si>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</si>
  <si>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</si>
  <si>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</si>
  <si>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</si>
  <si>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</si>
  <si>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</si>
  <si>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</si>
  <si>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</si>
  <si>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</si>
  <si>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</si>
  <si>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</si>
  <si>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</si>
  <si>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</si>
  <si>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</si>
  <si>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</si>
  <si>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</si>
  <si>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</si>
  <si>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</si>
  <si>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</si>
  <si>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</si>
  <si>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</si>
  <si>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</si>
  <si>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</si>
  <si>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</si>
  <si>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</si>
  <si>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</si>
  <si>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</si>
  <si>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</si>
  <si>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</si>
  <si>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</si>
  <si>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</si>
  <si>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</si>
  <si>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</si>
  <si>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</si>
  <si>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</si>
  <si>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</si>
  <si>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</si>
  <si>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</si>
  <si>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</si>
  <si>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</si>
  <si>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</si>
  <si>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</si>
  <si>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</si>
  <si>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</si>
  <si>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</si>
  <si>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</si>
  <si>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</si>
  <si>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</si>
  <si>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</si>
  <si>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</si>
  <si>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</si>
  <si>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</si>
  <si>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</si>
  <si>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</si>
  <si>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</si>
  <si>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</si>
  <si>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</si>
  <si>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</si>
  <si>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</si>
  <si>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</si>
  <si>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</si>
  <si>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</si>
  <si>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</si>
  <si>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</si>
  <si>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</si>
  <si>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</si>
  <si>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</si>
  <si>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</si>
  <si>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</si>
  <si>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</si>
  <si>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</si>
  <si>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</si>
  <si>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</si>
  <si>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</si>
  <si>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</si>
  <si>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</si>
  <si>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</si>
  <si>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</si>
  <si>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</si>
  <si>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</si>
  <si>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</si>
  <si>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</si>
  <si>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</si>
  <si>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</si>
  <si>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</si>
  <si>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</si>
  <si>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</si>
  <si>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</si>
  <si>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</si>
  <si>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</si>
  <si>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</si>
  <si>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</si>
  <si>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</si>
  <si>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</si>
  <si>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</si>
  <si>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</si>
  <si>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</si>
  <si>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</si>
  <si>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</si>
  <si>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</si>
  <si>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</si>
  <si>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</si>
  <si>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</si>
  <si>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</si>
  <si>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</si>
  <si>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</si>
  <si>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</si>
  <si>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</si>
  <si>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</si>
  <si>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</si>
  <si>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</si>
  <si>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</si>
  <si>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</si>
  <si>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</si>
  <si>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</si>
  <si>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</si>
  <si>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</si>
  <si>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</si>
  <si>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</si>
  <si>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</si>
  <si>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</si>
  <si>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</si>
  <si>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</si>
  <si>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</si>
  <si>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</si>
  <si>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</si>
  <si>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</si>
  <si>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</si>
  <si>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</si>
  <si>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</si>
  <si>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</si>
  <si>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</si>
  <si>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</si>
  <si>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</si>
  <si>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</si>
  <si>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</si>
  <si>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</si>
  <si>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</si>
  <si>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</si>
  <si>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</si>
  <si>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</si>
  <si>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</si>
  <si>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</si>
  <si>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</si>
  <si>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</si>
  <si>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</si>
  <si>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</si>
  <si>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</si>
  <si>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</si>
  <si>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</si>
  <si>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</si>
  <si>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</si>
  <si>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</si>
  <si>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</si>
  <si>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</si>
  <si>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</si>
  <si>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</si>
  <si>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</si>
  <si>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</si>
  <si>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</si>
  <si>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</si>
  <si>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</si>
  <si>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</si>
  <si>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</si>
  <si>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</si>
  <si>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</si>
  <si>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</si>
  <si>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</si>
  <si>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</si>
  <si>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</si>
  <si>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</si>
  <si>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</si>
  <si>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</si>
  <si>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</si>
  <si>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</si>
  <si>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</si>
  <si>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</si>
  <si>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</si>
  <si>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</si>
  <si>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</si>
  <si>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</si>
  <si>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</si>
  <si>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</si>
  <si>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</si>
  <si>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</si>
  <si>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</si>
  <si>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</si>
  <si>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</si>
  <si>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</si>
  <si>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</si>
  <si>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</si>
  <si>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</si>
  <si>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</si>
  <si>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</si>
  <si>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</si>
  <si>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</si>
  <si>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</si>
  <si>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</si>
  <si>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</si>
  <si>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</si>
  <si>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</si>
  <si>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</si>
  <si>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</si>
  <si>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</si>
  <si>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</si>
  <si>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</si>
  <si>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</si>
  <si>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</si>
  <si>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</si>
  <si>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</si>
  <si>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</si>
  <si>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</si>
  <si>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</si>
  <si>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</si>
  <si>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</si>
  <si>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</si>
  <si>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</si>
  <si>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</si>
  <si>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</si>
  <si>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</si>
  <si>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</si>
  <si>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</si>
  <si>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</si>
  <si>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</si>
  <si>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</si>
  <si>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</si>
  <si>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</si>
  <si>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</si>
  <si>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</si>
  <si>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</si>
  <si>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</si>
  <si>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</si>
  <si>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</si>
  <si>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</si>
  <si>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</si>
  <si>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</si>
  <si>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</si>
  <si>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</si>
  <si>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</si>
  <si>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</si>
  <si>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</si>
  <si>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</si>
  <si>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</si>
  <si>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</si>
  <si>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</si>
  <si>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</si>
  <si>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</si>
  <si>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</si>
  <si>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</si>
  <si>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</si>
  <si>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</si>
  <si>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</si>
  <si>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</si>
  <si>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</si>
  <si>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</si>
  <si>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</si>
  <si>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</si>
  <si>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</si>
  <si>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</si>
  <si>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</si>
  <si>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</si>
  <si>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</si>
  <si>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</si>
  <si>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</si>
  <si>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</si>
  <si>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</si>
  <si>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</si>
  <si>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</si>
  <si>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</si>
  <si>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</si>
  <si>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</si>
  <si>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</si>
  <si>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</si>
  <si>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</si>
  <si>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</si>
  <si>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</si>
  <si>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</si>
  <si>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</si>
  <si>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</si>
  <si>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</si>
  <si>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</si>
  <si>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</si>
  <si>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</si>
  <si>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</si>
  <si>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</si>
  <si>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</si>
  <si>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</si>
  <si>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</si>
  <si>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</si>
  <si>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</si>
  <si>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</si>
  <si>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</si>
  <si>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</si>
  <si>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</si>
  <si>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</si>
  <si>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</si>
  <si>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</si>
  <si>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</si>
  <si>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</si>
  <si>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</si>
  <si>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</si>
  <si>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</si>
  <si>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</si>
  <si>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</si>
  <si>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</si>
  <si>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</si>
  <si>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</si>
  <si>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</si>
  <si>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</si>
  <si>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</si>
  <si>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</si>
  <si>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</si>
  <si>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</si>
  <si>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</si>
  <si>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</si>
  <si>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</si>
  <si>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</si>
  <si>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</si>
  <si>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</si>
  <si>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</si>
  <si>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</si>
  <si>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</si>
  <si>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</si>
  <si>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</si>
  <si>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</si>
  <si>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</si>
  <si>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</si>
  <si>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</si>
  <si>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</si>
  <si>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</si>
  <si>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</si>
  <si>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</si>
  <si>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</si>
  <si>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</si>
  <si>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</si>
  <si>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</si>
  <si>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</si>
  <si>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</si>
  <si>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</si>
  <si>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</si>
  <si>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</si>
  <si>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</si>
  <si>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</si>
  <si>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</si>
  <si>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</si>
  <si>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</si>
  <si>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</si>
  <si>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</si>
  <si>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</si>
  <si>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</si>
  <si>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</si>
  <si>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</si>
  <si>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</si>
  <si>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</si>
  <si>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</si>
  <si>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</si>
  <si>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</si>
  <si>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</si>
  <si>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</si>
  <si>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</si>
  <si>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</si>
  <si>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</si>
  <si>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</si>
  <si>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</si>
  <si>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</si>
  <si>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</si>
  <si>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</si>
  <si>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</si>
  <si>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</si>
  <si>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</si>
  <si>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</si>
  <si>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</si>
  <si>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</si>
  <si>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</si>
  <si>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</si>
  <si>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</si>
  <si>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</si>
  <si>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</si>
  <si>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</si>
  <si>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</si>
  <si>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</si>
  <si>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</si>
  <si>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</si>
  <si>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</si>
  <si>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</si>
  <si>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</si>
  <si>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</si>
  <si>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</si>
  <si>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</si>
  <si>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</si>
  <si>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</si>
  <si>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</si>
  <si>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</si>
  <si>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</si>
  <si>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</si>
  <si>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</si>
  <si>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</si>
  <si>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</si>
  <si>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</si>
  <si>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</si>
  <si>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</si>
  <si>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</si>
  <si>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</si>
  <si>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</si>
  <si>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</si>
  <si>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</si>
  <si>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</si>
  <si>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</si>
  <si>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</si>
  <si>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</si>
  <si>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</si>
  <si>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</si>
  <si>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</si>
  <si>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</si>
  <si>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</si>
  <si>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</si>
  <si>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</si>
  <si>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</si>
  <si>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</si>
  <si>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</si>
  <si>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</si>
  <si>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</si>
  <si>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</si>
  <si>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</si>
  <si>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</si>
  <si>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</si>
  <si>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</si>
  <si>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</si>
  <si>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</si>
  <si>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</si>
  <si>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</si>
  <si>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</si>
  <si>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</si>
  <si>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</si>
  <si>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</si>
  <si>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</si>
  <si>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</si>
  <si>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</si>
  <si>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</si>
  <si>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</si>
  <si>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</si>
  <si>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</si>
  <si>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</si>
  <si>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</si>
  <si>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</si>
  <si>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</si>
  <si>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</si>
  <si>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</si>
  <si>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</si>
  <si>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</si>
  <si>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</si>
  <si>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</si>
  <si>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</si>
  <si>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</si>
  <si>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</si>
  <si>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</si>
  <si>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</si>
  <si>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</si>
  <si>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</si>
  <si>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</si>
  <si>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</si>
  <si>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</si>
  <si>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</si>
  <si>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</si>
  <si>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</si>
  <si>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</si>
  <si>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</si>
  <si>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</si>
  <si>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</si>
  <si>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</si>
  <si>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</si>
  <si>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</si>
  <si>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</si>
  <si>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</si>
  <si>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</si>
  <si>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</si>
  <si>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</si>
  <si>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</si>
  <si>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</si>
  <si>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</si>
  <si>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</si>
  <si>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</si>
  <si>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</si>
  <si>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</si>
  <si>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</si>
  <si>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</si>
  <si>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</si>
  <si>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</si>
  <si>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</si>
  <si>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</si>
  <si>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</si>
  <si>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</si>
  <si>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</si>
  <si>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</si>
  <si>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</si>
  <si>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</si>
  <si>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</si>
  <si>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</si>
  <si>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</si>
  <si>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</si>
  <si>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</si>
  <si>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</si>
  <si>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</si>
  <si>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</si>
  <si>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</si>
  <si>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</si>
  <si>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</si>
  <si>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</si>
  <si>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</si>
  <si>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</si>
  <si>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</si>
  <si>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</si>
  <si>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</si>
  <si>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</si>
  <si>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</si>
  <si>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</si>
  <si>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</si>
  <si>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</si>
  <si>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</si>
  <si>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</si>
  <si>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</si>
  <si>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</si>
  <si>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</si>
  <si>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</si>
  <si>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</si>
  <si>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</si>
  <si>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</si>
  <si>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</si>
  <si>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</si>
  <si>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</si>
  <si>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</si>
  <si>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</si>
  <si>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</si>
  <si>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</si>
  <si>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</si>
  <si>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</si>
  <si>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</si>
  <si>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</si>
  <si>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</si>
  <si>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</si>
  <si>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</si>
  <si>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</si>
  <si>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</si>
  <si>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</si>
  <si>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</si>
  <si>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</si>
  <si>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</si>
  <si>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</si>
  <si>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</si>
  <si>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</si>
  <si>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</si>
  <si>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</si>
  <si>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</si>
  <si>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</si>
  <si>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</si>
  <si>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</si>
  <si>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</si>
  <si>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</si>
  <si>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</si>
  <si>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</si>
  <si>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</si>
  <si>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</si>
  <si>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</si>
  <si>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</si>
  <si>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</si>
  <si>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</si>
  <si>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</si>
  <si>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</si>
  <si>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</si>
  <si>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</si>
  <si>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</si>
  <si>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</si>
  <si>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</si>
  <si>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</si>
  <si>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</si>
  <si>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</si>
  <si>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</si>
  <si>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</si>
  <si>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</si>
  <si>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</si>
  <si>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</si>
  <si>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</si>
  <si>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</si>
  <si>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</si>
  <si>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</si>
  <si>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</si>
  <si>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</si>
  <si>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</si>
  <si>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</si>
  <si>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</si>
  <si>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</si>
  <si>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</si>
  <si>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</si>
  <si>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</si>
  <si>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</si>
  <si>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</si>
  <si>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</si>
  <si>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</si>
  <si>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</si>
  <si>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</si>
  <si>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</si>
  <si>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</si>
  <si>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</si>
  <si>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</si>
  <si>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</si>
  <si>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</si>
  <si>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</si>
  <si>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</si>
  <si>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</si>
  <si>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</si>
  <si>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</si>
  <si>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</si>
  <si>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</si>
  <si>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</si>
  <si>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</si>
  <si>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</si>
  <si>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</si>
  <si>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</si>
  <si>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</si>
  <si>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</si>
  <si>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</si>
  <si>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</si>
  <si>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</si>
  <si>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</si>
  <si>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</si>
  <si>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</si>
  <si>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</si>
  <si>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</si>
  <si>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</si>
  <si>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</si>
  <si>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</si>
  <si>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</si>
  <si>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</si>
  <si>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</si>
  <si>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</si>
  <si>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</si>
  <si>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</si>
  <si>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</si>
  <si>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</si>
  <si>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</si>
  <si>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</si>
  <si>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</si>
  <si>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</si>
  <si>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</si>
  <si>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</si>
  <si>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</si>
  <si>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</si>
  <si>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</si>
  <si>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</si>
  <si>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</si>
  <si>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</si>
  <si>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</si>
  <si>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</si>
  <si>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</si>
  <si>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</si>
  <si>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</si>
  <si>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</si>
  <si>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</si>
  <si>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</si>
  <si>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</si>
  <si>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</si>
  <si>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</si>
  <si>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</si>
  <si>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</si>
  <si>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</si>
  <si>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</si>
  <si>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</si>
  <si>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</si>
  <si>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</si>
  <si>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</si>
  <si>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</si>
  <si>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</si>
  <si>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</si>
  <si>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</si>
  <si>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</si>
  <si>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</si>
  <si>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</si>
  <si>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</si>
  <si>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</si>
  <si>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</si>
  <si>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</si>
  <si>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</si>
  <si>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</si>
  <si>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</si>
  <si>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</si>
  <si>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</si>
  <si>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</si>
  <si>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</si>
  <si>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</si>
  <si>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</si>
  <si>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</si>
  <si>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</si>
  <si>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</si>
  <si>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</si>
  <si>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</si>
  <si>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</si>
  <si>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</si>
  <si>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</si>
  <si>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</si>
  <si>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</si>
  <si>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</si>
  <si>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</si>
  <si>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</si>
  <si>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</si>
  <si>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</si>
  <si>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</si>
  <si>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</si>
  <si>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</si>
  <si>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</si>
  <si>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</si>
  <si>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</si>
  <si>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</si>
  <si>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</si>
  <si>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</si>
  <si>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</si>
  <si>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</si>
  <si>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</si>
  <si>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</si>
  <si>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</si>
  <si>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</si>
  <si>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</si>
  <si>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</si>
  <si>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</si>
  <si>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</si>
  <si>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</si>
  <si>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</si>
  <si>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</si>
  <si>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</si>
  <si>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</si>
  <si>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</si>
  <si>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</si>
  <si>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</si>
  <si>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</si>
  <si>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</si>
  <si>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</si>
  <si>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</si>
  <si>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</si>
  <si>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</si>
  <si>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</si>
  <si>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</si>
  <si>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</si>
  <si>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</si>
  <si>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</si>
  <si>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</si>
  <si>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</si>
  <si>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</si>
  <si>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</si>
  <si>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</si>
  <si>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</si>
  <si>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</si>
  <si>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</si>
  <si>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</si>
  <si>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</si>
  <si>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</si>
  <si>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</si>
  <si>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</si>
  <si>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</si>
  <si>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</si>
  <si>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</si>
  <si>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</si>
  <si>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</si>
  <si>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</si>
  <si>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</si>
  <si>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</si>
  <si>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</si>
  <si>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</si>
  <si>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</si>
  <si>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</si>
  <si>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</si>
  <si>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</si>
  <si>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</si>
  <si>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</si>
  <si>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</si>
  <si>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</si>
  <si>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</si>
  <si>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</si>
  <si>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</si>
  <si>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</si>
  <si>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</si>
  <si>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</si>
  <si>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</si>
  <si>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</si>
  <si>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</si>
  <si>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</si>
  <si>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</si>
  <si>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</si>
  <si>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</si>
  <si>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</si>
  <si>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</si>
  <si>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</si>
  <si>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</si>
  <si>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</si>
  <si>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</si>
  <si>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</si>
  <si>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</si>
  <si>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</si>
  <si>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</si>
  <si>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</si>
  <si>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</si>
  <si>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</si>
  <si>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</si>
  <si>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</si>
  <si>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</si>
  <si>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</si>
  <si>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</si>
  <si>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</si>
  <si>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</si>
  <si>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</si>
  <si>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</si>
  <si>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</si>
  <si>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</si>
  <si>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</si>
  <si>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</si>
  <si>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</si>
  <si>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</si>
  <si>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</si>
  <si>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</si>
  <si>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</si>
  <si>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</si>
  <si>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</si>
  <si>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</si>
  <si>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</si>
  <si>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</si>
  <si>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</si>
  <si>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</si>
  <si>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</si>
  <si>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</si>
  <si>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</si>
  <si>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</si>
  <si>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</si>
  <si>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</si>
  <si>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</si>
  <si>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</si>
  <si>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</si>
  <si>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</si>
  <si>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</si>
  <si>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</si>
  <si>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</si>
  <si>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</si>
  <si>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</si>
  <si>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</si>
  <si>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</si>
  <si>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</si>
  <si>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</si>
  <si>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</si>
  <si>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</si>
  <si>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</si>
  <si>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</si>
  <si>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</si>
  <si>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</si>
  <si>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</si>
  <si>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</si>
  <si>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</si>
  <si>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</si>
  <si>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</si>
  <si>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</si>
  <si>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</si>
  <si>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</si>
  <si>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</si>
  <si>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</si>
  <si>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</si>
  <si>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</si>
  <si>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</si>
  <si>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</si>
  <si>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</si>
  <si>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</si>
  <si>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</si>
  <si>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</si>
  <si>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</si>
  <si>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</si>
  <si>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</si>
  <si>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</si>
  <si>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</si>
  <si>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</si>
  <si>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</si>
  <si>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</si>
  <si>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</si>
  <si>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</si>
  <si>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</si>
  <si>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</si>
  <si>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</si>
  <si>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</si>
  <si>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</si>
  <si>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</si>
  <si>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</si>
  <si>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</si>
  <si>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</si>
  <si>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</si>
  <si>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</si>
  <si>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</si>
  <si>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</si>
  <si>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</si>
  <si>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</si>
  <si>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</si>
  <si>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</si>
  <si>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</si>
  <si>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</si>
  <si>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</si>
  <si>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</si>
  <si>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</si>
  <si>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</si>
  <si>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</si>
  <si>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</si>
  <si>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</si>
  <si>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</si>
  <si>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</si>
  <si>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</si>
  <si>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</si>
  <si>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</si>
  <si>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</si>
  <si>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</si>
  <si>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</si>
  <si>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</si>
  <si>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</si>
  <si>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</si>
  <si>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</si>
  <si>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</si>
  <si>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</si>
  <si>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</si>
  <si>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</si>
  <si>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</si>
  <si>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</si>
  <si>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</si>
  <si>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</si>
  <si>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</si>
  <si>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</si>
  <si>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</si>
  <si>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</si>
  <si>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</si>
  <si>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</si>
  <si>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</si>
  <si>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</si>
  <si>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</si>
  <si>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</si>
  <si>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</si>
  <si>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</si>
  <si>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</si>
  <si>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</si>
  <si>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</si>
  <si>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</si>
  <si>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</si>
  <si>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</si>
  <si>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</si>
  <si>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</si>
  <si>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</si>
  <si>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</si>
  <si>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</si>
  <si>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</si>
  <si>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</si>
  <si>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</si>
  <si>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</si>
  <si>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</si>
  <si>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</si>
  <si>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</si>
  <si>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</si>
  <si>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</si>
  <si>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</si>
  <si>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</si>
  <si>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</si>
  <si>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</si>
  <si>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</si>
  <si>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</si>
  <si>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</si>
  <si>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</si>
  <si>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</si>
  <si>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</si>
  <si>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</si>
  <si>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</si>
  <si>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</si>
  <si>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</si>
  <si>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</si>
  <si>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</si>
  <si>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</si>
  <si>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</si>
  <si>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</si>
  <si>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</si>
  <si>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</si>
  <si>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</si>
  <si>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</si>
  <si>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</si>
  <si>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</si>
  <si>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</si>
  <si>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</si>
  <si>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</si>
  <si>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</si>
  <si>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</si>
  <si>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</si>
  <si>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</si>
  <si>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</si>
  <si>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</si>
  <si>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</si>
  <si>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</si>
  <si>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</si>
  <si>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</si>
  <si>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</si>
  <si>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</si>
  <si>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</si>
  <si>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</si>
  <si>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</si>
  <si>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</si>
  <si>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</si>
  <si>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</si>
  <si>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</si>
  <si>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</si>
  <si>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</si>
  <si>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</si>
  <si>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</si>
  <si>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</si>
  <si>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</si>
  <si>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</si>
  <si>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</si>
  <si>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</si>
  <si>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</si>
  <si>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</si>
  <si>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</si>
  <si>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</si>
  <si>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</si>
  <si>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</si>
  <si>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</si>
  <si>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</si>
  <si>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</si>
  <si>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</si>
  <si>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</si>
  <si>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</si>
  <si>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</si>
  <si>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</si>
  <si>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</si>
  <si>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</si>
  <si>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</si>
  <si>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</si>
  <si>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</si>
  <si>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</si>
  <si>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</si>
  <si>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</si>
  <si>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</si>
  <si>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</si>
  <si>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</si>
  <si>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</si>
  <si>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</si>
  <si>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</si>
  <si>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</si>
  <si>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</si>
  <si>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</si>
  <si>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</si>
  <si>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</si>
  <si>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</si>
  <si>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</si>
  <si>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</si>
  <si>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</si>
  <si>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</si>
  <si>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</si>
  <si>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</si>
  <si>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</si>
  <si>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</si>
  <si>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</si>
  <si>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</si>
  <si>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</si>
  <si>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</si>
  <si>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</si>
  <si>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</si>
  <si>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</si>
  <si>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</si>
  <si>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</si>
  <si>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</si>
  <si>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</si>
  <si>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</si>
  <si>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</si>
  <si>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</si>
  <si>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</si>
  <si>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</si>
  <si>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</si>
  <si>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</si>
  <si>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</si>
  <si>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</si>
  <si>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</si>
  <si>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</si>
  <si>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</si>
  <si>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</si>
  <si>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</si>
  <si>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</si>
  <si>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</si>
  <si>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</si>
  <si>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</si>
  <si>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</si>
  <si>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</si>
  <si>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</si>
  <si>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</si>
  <si>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</si>
  <si>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</si>
  <si>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</si>
  <si>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</si>
  <si>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</si>
  <si>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</si>
  <si>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</si>
  <si>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</si>
  <si>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</si>
  <si>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</si>
  <si>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</si>
  <si>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</si>
  <si>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</si>
  <si>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</si>
  <si>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</si>
  <si>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</si>
  <si>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</si>
  <si>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</si>
  <si>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</si>
  <si>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</si>
  <si>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</si>
  <si>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</si>
  <si>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</si>
  <si>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</si>
  <si>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</si>
  <si>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</si>
  <si>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</si>
  <si>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</si>
  <si>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</si>
  <si>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</si>
  <si>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</si>
  <si>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</si>
  <si>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</si>
  <si>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</si>
  <si>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</si>
  <si>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</si>
  <si>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</si>
  <si>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</si>
  <si>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</si>
  <si>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</si>
  <si>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</si>
  <si>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</si>
  <si>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</si>
  <si>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</si>
  <si>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</si>
  <si>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</si>
  <si>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</si>
  <si>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</si>
  <si>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</si>
  <si>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</si>
  <si>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</si>
  <si>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</si>
  <si>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</si>
  <si>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</si>
  <si>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</si>
  <si>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</si>
  <si>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</si>
  <si>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</si>
  <si>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</si>
  <si>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</si>
  <si>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</si>
  <si>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</si>
  <si>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</si>
  <si>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</si>
  <si>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</si>
  <si>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</si>
  <si>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</si>
  <si>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</si>
  <si>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</si>
  <si>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</si>
  <si>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</si>
  <si>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</si>
  <si>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</si>
  <si>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</si>
  <si>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</si>
  <si>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</si>
  <si>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</si>
  <si>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</si>
  <si>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</si>
  <si>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</si>
  <si>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</si>
  <si>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</si>
  <si>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</si>
  <si>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</si>
  <si>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</si>
  <si>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</si>
  <si>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</si>
  <si>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</si>
  <si>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</si>
  <si>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</si>
  <si>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</si>
  <si>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</si>
  <si>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</si>
  <si>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</si>
  <si>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</si>
  <si>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</si>
  <si>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</si>
  <si>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</si>
  <si>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</si>
  <si>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</si>
  <si>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</si>
  <si>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</si>
  <si>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</si>
  <si>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</si>
  <si>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</si>
  <si>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</si>
  <si>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</si>
  <si>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</si>
  <si>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</si>
  <si>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</si>
  <si>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</si>
  <si>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</si>
  <si>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</si>
  <si>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</si>
  <si>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</si>
  <si>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</si>
  <si>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</si>
  <si>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</si>
  <si>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</si>
  <si>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</si>
  <si>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</si>
  <si>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</si>
  <si>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</si>
  <si>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</si>
  <si>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</si>
  <si>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</si>
  <si>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</si>
  <si>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</si>
  <si>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</si>
  <si>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</si>
  <si>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</si>
  <si>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</si>
  <si>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</si>
  <si>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</si>
  <si>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</si>
  <si>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</si>
  <si>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</si>
  <si>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</si>
  <si>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</si>
  <si>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</si>
  <si>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</si>
  <si>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</si>
  <si>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</si>
  <si>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</si>
  <si>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</si>
  <si>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</si>
  <si>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</si>
  <si>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</si>
  <si>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</si>
  <si>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</si>
  <si>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</si>
  <si>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</si>
  <si>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</si>
  <si>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</si>
  <si>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</si>
  <si>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</si>
  <si>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</si>
  <si>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</si>
  <si>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</si>
  <si>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</si>
  <si>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</si>
  <si>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</si>
  <si>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</si>
  <si>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</si>
  <si>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</si>
  <si>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</si>
  <si>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</si>
  <si>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</si>
  <si>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</si>
  <si>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</si>
  <si>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</si>
  <si>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</si>
  <si>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</si>
  <si>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</si>
  <si>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</si>
  <si>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</si>
  <si>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</si>
  <si>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</si>
  <si>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</si>
  <si>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</si>
  <si>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</si>
  <si>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</si>
  <si>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</si>
  <si>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</si>
  <si>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</si>
  <si>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</si>
  <si>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</si>
  <si>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</si>
  <si>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</si>
  <si>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</si>
  <si>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</si>
  <si>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</si>
  <si>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</si>
  <si>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</si>
  <si>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</si>
  <si>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</si>
  <si>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</si>
  <si>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</si>
  <si>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</si>
  <si>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</si>
  <si>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</si>
  <si>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</si>
  <si>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</si>
  <si>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</si>
  <si>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</si>
  <si>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</si>
  <si>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</si>
  <si>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</si>
  <si>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</si>
  <si>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</si>
  <si>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</si>
  <si>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</si>
  <si>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</si>
  <si>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</si>
  <si>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</si>
  <si>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</si>
  <si>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</si>
  <si>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</si>
  <si>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</si>
  <si>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</si>
  <si>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</si>
  <si>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</si>
  <si>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</si>
  <si>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</si>
  <si>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</si>
  <si>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</si>
  <si>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</si>
  <si>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</si>
  <si>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</si>
  <si>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</si>
  <si>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</si>
  <si>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</si>
  <si>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</si>
  <si>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</si>
  <si>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</si>
  <si>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</si>
  <si>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</si>
  <si>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</si>
  <si>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</si>
  <si>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</si>
  <si>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</si>
  <si>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</si>
  <si>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</si>
  <si>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</si>
  <si>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</si>
  <si>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</si>
  <si>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</si>
  <si>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</si>
  <si>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</si>
  <si>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</si>
  <si>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</si>
  <si>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</si>
  <si>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</si>
  <si>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</si>
  <si>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</si>
  <si>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</si>
  <si>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</si>
  <si>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</si>
  <si>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</si>
  <si>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</si>
  <si>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</si>
  <si>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</si>
  <si>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</si>
  <si>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</si>
  <si>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</si>
  <si>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</si>
  <si>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</si>
  <si>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</si>
  <si>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</si>
  <si>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</si>
  <si>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</si>
  <si>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</si>
  <si>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</si>
  <si>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</si>
  <si>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</si>
  <si>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</si>
  <si>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</si>
  <si>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</si>
  <si>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</si>
  <si>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</si>
  <si>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</si>
  <si>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</si>
  <si>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</si>
  <si>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</si>
  <si>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</si>
  <si>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</si>
  <si>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</si>
  <si>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</si>
  <si>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</si>
  <si>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</si>
  <si>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</si>
  <si>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</si>
  <si>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</si>
  <si>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</si>
  <si>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</si>
  <si>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</si>
  <si>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</si>
  <si>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</si>
  <si>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</si>
  <si>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</si>
  <si>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</si>
  <si>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</si>
  <si>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</si>
  <si>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</si>
  <si>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</si>
  <si>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</si>
  <si>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</si>
  <si>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</si>
  <si>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</si>
  <si>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</si>
  <si>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</si>
  <si>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</si>
  <si>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</si>
  <si>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</si>
  <si>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</si>
  <si>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</si>
  <si>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</si>
  <si>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</si>
  <si>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</si>
  <si>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</si>
  <si>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</si>
  <si>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</si>
  <si>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</si>
  <si>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</si>
  <si>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</si>
  <si>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</si>
  <si>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</si>
  <si>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</si>
  <si>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</si>
  <si>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</si>
  <si>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</si>
  <si>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</si>
  <si>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</si>
  <si>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</si>
  <si>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</si>
  <si>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</si>
  <si>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</si>
  <si>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</si>
  <si>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</si>
  <si>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</si>
  <si>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</si>
  <si>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</si>
  <si>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</si>
  <si>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</si>
  <si>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</si>
  <si>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</si>
  <si>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</si>
  <si>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</si>
  <si>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</si>
  <si>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</si>
  <si>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</si>
  <si>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</si>
  <si>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</si>
  <si>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</si>
  <si>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</si>
  <si>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</si>
  <si>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</si>
  <si>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</si>
  <si>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</si>
  <si>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</si>
  <si>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</si>
  <si>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</si>
  <si>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</si>
  <si>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</si>
  <si>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</si>
  <si>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</si>
  <si>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</si>
  <si>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</si>
  <si>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</si>
  <si>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</si>
  <si>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</si>
  <si>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</si>
  <si>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</si>
  <si>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</si>
  <si>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</si>
  <si>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</si>
  <si>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</si>
  <si>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</si>
  <si>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</si>
  <si>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</si>
  <si>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</si>
  <si>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</si>
  <si>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</si>
  <si>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</si>
  <si>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</si>
  <si>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</si>
  <si>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</si>
  <si>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</si>
  <si>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</si>
  <si>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</si>
  <si>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</si>
  <si>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</si>
  <si>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</si>
  <si>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</si>
  <si>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</si>
  <si>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</si>
  <si>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</si>
  <si>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</si>
  <si>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</si>
  <si>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</si>
  <si>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</si>
  <si>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</si>
  <si>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</si>
  <si>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</si>
  <si>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</si>
  <si>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</si>
  <si>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</si>
  <si>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</si>
  <si>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</si>
  <si>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</si>
  <si>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</si>
  <si>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</si>
  <si>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</si>
  <si>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</si>
  <si>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</si>
  <si>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</si>
  <si>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</si>
  <si>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</si>
  <si>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</si>
  <si>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</si>
  <si>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</si>
  <si>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</si>
  <si>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</si>
  <si>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</si>
  <si>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</si>
  <si>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</si>
  <si>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</si>
  <si>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</si>
  <si>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</si>
  <si>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</si>
  <si>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</si>
  <si>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</si>
  <si>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</si>
  <si>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</si>
  <si>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</si>
  <si>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</si>
  <si>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</si>
  <si>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</si>
  <si>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</si>
  <si>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</si>
  <si>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</si>
  <si>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</si>
  <si>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</si>
  <si>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</si>
  <si>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</si>
  <si>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</si>
  <si>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</si>
  <si>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</si>
  <si>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</si>
  <si>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</si>
  <si>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</si>
  <si>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</si>
  <si>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</si>
  <si>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</si>
  <si>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</si>
  <si>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</si>
  <si>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</si>
  <si>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</si>
  <si>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</si>
  <si>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</si>
  <si>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</si>
  <si>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</si>
  <si>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</si>
  <si>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</si>
  <si>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</si>
  <si>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</si>
  <si>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</si>
  <si>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</si>
  <si>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</si>
  <si>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</si>
  <si>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</si>
  <si>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</si>
  <si>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</si>
  <si>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</si>
  <si>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</si>
  <si>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</si>
  <si>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</si>
  <si>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</si>
  <si>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</si>
  <si>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</si>
  <si>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</si>
  <si>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</si>
  <si>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</si>
  <si>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</si>
  <si>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</si>
  <si>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</si>
  <si>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</si>
  <si>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</si>
  <si>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</si>
  <si>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</si>
  <si>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</si>
  <si>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</si>
  <si>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</si>
  <si>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</si>
  <si>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</si>
  <si>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</si>
  <si>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</si>
  <si>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</si>
  <si>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</si>
  <si>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</si>
  <si>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</si>
  <si>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</si>
  <si>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</si>
  <si>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</si>
  <si>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</si>
  <si>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</si>
  <si>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</si>
  <si>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</si>
  <si>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</si>
  <si>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</si>
  <si>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</si>
  <si>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</si>
  <si>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</si>
  <si>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</si>
  <si>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</si>
  <si>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</si>
  <si>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</si>
  <si>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</si>
  <si>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</si>
  <si>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</si>
  <si>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</si>
  <si>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</si>
  <si>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</si>
  <si>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</si>
  <si>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</si>
  <si>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</si>
  <si>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</si>
  <si>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</si>
  <si>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</si>
  <si>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</si>
  <si>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</si>
  <si>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</si>
  <si>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</si>
  <si>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</si>
  <si>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</si>
  <si>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</si>
  <si>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</si>
  <si>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</si>
  <si>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</si>
  <si>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</si>
  <si>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</si>
  <si>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</si>
  <si>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</si>
  <si>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</si>
  <si>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</si>
  <si>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</si>
  <si>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</si>
  <si>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</si>
  <si>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</si>
  <si>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</si>
  <si>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</si>
  <si>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</si>
  <si>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</si>
  <si>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</si>
  <si>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</si>
  <si>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</si>
  <si>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</si>
  <si>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</si>
  <si>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</si>
  <si>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</si>
  <si>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</si>
  <si>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</si>
  <si>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</si>
  <si>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</si>
  <si>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</si>
  <si>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</si>
  <si>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</si>
  <si>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</si>
  <si>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</si>
  <si>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</si>
  <si>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</si>
  <si>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</si>
  <si>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</si>
  <si>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</si>
  <si>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</si>
  <si>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</si>
  <si>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</si>
  <si>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</si>
  <si>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</si>
  <si>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</si>
  <si>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</si>
  <si>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</si>
  <si>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</si>
  <si>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</si>
  <si>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</si>
  <si>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</si>
  <si>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</si>
  <si>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</si>
  <si>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</si>
  <si>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</si>
  <si>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</si>
  <si>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</si>
  <si>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</si>
  <si>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</si>
  <si>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</si>
  <si>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</si>
  <si>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</si>
  <si>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</si>
  <si>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</si>
  <si>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</si>
  <si>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</si>
  <si>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</si>
  <si>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</si>
  <si>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</si>
  <si>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</si>
  <si>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</si>
  <si>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</si>
  <si>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</si>
  <si>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</si>
  <si>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</si>
  <si>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</si>
  <si>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</si>
  <si>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</si>
  <si>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</si>
  <si>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</si>
  <si>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</si>
  <si>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</si>
  <si>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</si>
  <si>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</si>
  <si>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</si>
  <si>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</si>
  <si>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</si>
  <si>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</si>
  <si>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</si>
  <si>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</si>
  <si>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</si>
  <si>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</si>
  <si>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</si>
  <si>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</si>
  <si>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</si>
  <si>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</si>
  <si>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</si>
  <si>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</si>
  <si>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</si>
  <si>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</si>
  <si>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</si>
  <si>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</si>
  <si>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</si>
  <si>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</si>
  <si>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</si>
  <si>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</si>
  <si>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</si>
  <si>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</si>
  <si>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</si>
  <si>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</si>
  <si>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</si>
  <si>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</si>
  <si>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</si>
  <si>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</si>
  <si>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</si>
  <si>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</si>
  <si>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</si>
  <si>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</si>
  <si>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</si>
  <si>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</si>
  <si>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</si>
  <si>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</si>
  <si>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</si>
  <si>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</si>
  <si>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</si>
  <si>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</si>
  <si>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</si>
  <si>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</si>
  <si>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</si>
  <si>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</si>
  <si>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</si>
  <si>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</si>
  <si>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</si>
  <si>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</si>
  <si>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</si>
  <si>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</si>
  <si>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</si>
  <si>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</si>
  <si>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</si>
  <si>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</si>
  <si>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</si>
  <si>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</si>
  <si>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</si>
  <si>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</si>
  <si>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</si>
  <si>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</si>
  <si>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</si>
  <si>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</si>
  <si>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</si>
  <si>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</si>
  <si>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</si>
  <si>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</si>
  <si>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</si>
  <si>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</si>
  <si>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</si>
  <si>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</si>
  <si>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</si>
  <si>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</si>
  <si>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</si>
  <si>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</si>
  <si>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</si>
  <si>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</si>
  <si>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</si>
  <si>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</si>
  <si>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</si>
  <si>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</si>
  <si>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</si>
  <si>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</si>
  <si>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</si>
  <si>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</si>
  <si>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</si>
  <si>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</si>
  <si>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</si>
  <si>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</si>
  <si>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</si>
  <si>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</si>
  <si>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</si>
  <si>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</si>
  <si>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</si>
  <si>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</si>
  <si>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</si>
  <si>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</si>
  <si>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</si>
  <si>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</si>
  <si>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</si>
  <si>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</si>
  <si>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</si>
  <si>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</si>
  <si>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</si>
  <si>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</si>
  <si>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</si>
  <si>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</si>
  <si>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</si>
  <si>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</si>
  <si>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</si>
  <si>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</si>
  <si>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</si>
  <si>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</si>
  <si>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</si>
  <si>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</si>
  <si>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</si>
  <si>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</si>
  <si>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</si>
  <si>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</si>
  <si>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</si>
  <si>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</si>
  <si>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</si>
  <si>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</si>
  <si>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</si>
  <si>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</si>
  <si>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</si>
  <si>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</si>
  <si>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</si>
  <si>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</si>
  <si>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</si>
  <si>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</si>
  <si>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</si>
  <si>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</si>
  <si>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</si>
  <si>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</si>
  <si>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</si>
  <si>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</si>
  <si>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</si>
  <si>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</si>
  <si>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</si>
  <si>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</si>
  <si>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</si>
  <si>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</si>
  <si>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</si>
  <si>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</si>
  <si>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</si>
  <si>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</si>
  <si>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</si>
  <si>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</si>
  <si>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</si>
  <si>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</si>
  <si>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</si>
  <si>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</si>
  <si>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</si>
  <si>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</si>
  <si>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</si>
  <si>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</si>
  <si>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</si>
  <si>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</si>
  <si>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</si>
  <si>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</si>
  <si>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</si>
  <si>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</si>
  <si>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</si>
  <si>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</si>
  <si>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</si>
  <si>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</si>
  <si>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</si>
  <si>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</si>
  <si>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</si>
  <si>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</si>
  <si>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</si>
  <si>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</si>
  <si>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</si>
  <si>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</si>
  <si>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</si>
  <si>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</si>
  <si>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</si>
  <si>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</si>
  <si>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</si>
  <si>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</si>
  <si>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</si>
  <si>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</si>
  <si>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</si>
  <si>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</si>
  <si>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</si>
  <si>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</si>
  <si>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</si>
  <si>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</si>
  <si>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</si>
  <si>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</si>
  <si>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</si>
  <si>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</si>
  <si>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</si>
  <si>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</si>
  <si>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</si>
  <si>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</si>
  <si>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</si>
  <si>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</si>
  <si>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</si>
  <si>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</si>
  <si>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</si>
  <si>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</si>
  <si>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</si>
  <si>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</si>
  <si>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</si>
  <si>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</si>
  <si>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</si>
  <si>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</si>
  <si>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</si>
  <si>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</si>
  <si>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</si>
  <si>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</si>
  <si>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</si>
  <si>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</si>
  <si>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</si>
  <si>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</si>
  <si>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</si>
  <si>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</si>
  <si>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</si>
  <si>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</si>
  <si>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</si>
  <si>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</si>
  <si>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</si>
  <si>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</si>
  <si>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</si>
  <si>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</si>
  <si>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</si>
  <si>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</si>
  <si>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</si>
  <si>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</si>
  <si>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</si>
  <si>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</si>
  <si>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</si>
  <si>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</si>
  <si>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</si>
  <si>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</si>
  <si>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</si>
  <si>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</si>
  <si>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</si>
  <si>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</si>
  <si>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</si>
  <si>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</si>
  <si>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</si>
  <si>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</si>
  <si>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</si>
  <si>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</si>
  <si>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</si>
  <si>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</si>
  <si>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</si>
  <si>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</si>
  <si>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</si>
  <si>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</si>
  <si>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</si>
  <si>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</si>
  <si>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</si>
  <si>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</si>
  <si>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</si>
  <si>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</si>
  <si>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</si>
  <si>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</si>
  <si>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</si>
  <si>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</si>
  <si>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</si>
  <si>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</si>
  <si>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</si>
  <si>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</si>
  <si>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</si>
  <si>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</si>
  <si>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</si>
  <si>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</si>
  <si>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</si>
  <si>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</si>
  <si>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</si>
  <si>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</si>
  <si>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</si>
  <si>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</si>
  <si>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</si>
  <si>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</si>
  <si>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</si>
  <si>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</si>
  <si>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</si>
  <si>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</si>
  <si>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</si>
  <si>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</si>
  <si>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</si>
  <si>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</si>
  <si>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</si>
  <si>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</si>
  <si>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</si>
  <si>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</si>
  <si>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</si>
  <si>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</si>
  <si>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</si>
  <si>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</si>
  <si>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</si>
  <si>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</si>
  <si>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</si>
  <si>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</si>
  <si>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</si>
  <si>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</si>
  <si>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</si>
  <si>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</si>
  <si>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</si>
  <si>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</si>
  <si>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</si>
  <si>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</si>
  <si>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</si>
  <si>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</si>
  <si>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</si>
  <si>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</si>
  <si>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</si>
  <si>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</si>
  <si>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</si>
  <si>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</si>
  <si>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</si>
  <si>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</si>
  <si>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</si>
  <si>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</si>
  <si>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</si>
  <si>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</si>
  <si>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</si>
  <si>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</si>
  <si>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</si>
  <si>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</si>
  <si>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</si>
  <si>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</si>
  <si>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</si>
  <si>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</si>
  <si>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</si>
  <si>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</si>
  <si>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</si>
  <si>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</si>
  <si>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</si>
  <si>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</si>
  <si>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</si>
  <si>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</si>
  <si>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</si>
  <si>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</si>
  <si>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</si>
  <si>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</si>
  <si>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</si>
  <si>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</si>
  <si>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</si>
  <si>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</si>
  <si>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</si>
  <si>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</si>
  <si>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</si>
  <si>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</si>
  <si>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</si>
  <si>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</si>
  <si>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</si>
  <si>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</si>
  <si>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</si>
  <si>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</si>
  <si>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</si>
  <si>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</si>
  <si>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</si>
  <si>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</si>
  <si>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</si>
  <si>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</si>
  <si>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</si>
  <si>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</si>
  <si>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</si>
  <si>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</si>
  <si>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</si>
  <si>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</si>
  <si>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</si>
  <si>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</si>
  <si>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</si>
  <si>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</si>
  <si>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</si>
  <si>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</si>
  <si>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</si>
  <si>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</si>
  <si>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</si>
  <si>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</si>
  <si>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</si>
  <si>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</si>
  <si>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</si>
  <si>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</si>
  <si>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</si>
  <si>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</si>
  <si>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</si>
  <si>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</si>
  <si>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</si>
  <si>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</si>
  <si>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</si>
  <si>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</si>
  <si>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</si>
  <si>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</si>
  <si>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</si>
  <si>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</si>
  <si>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</si>
  <si>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</si>
  <si>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</si>
  <si>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</si>
  <si>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</si>
  <si>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</si>
  <si>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</si>
  <si>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</si>
  <si>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</si>
  <si>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</si>
  <si>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</si>
  <si>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</si>
  <si>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</si>
  <si>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</si>
  <si>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</si>
  <si>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</si>
  <si>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</si>
  <si>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</si>
  <si>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</si>
  <si>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</si>
  <si>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</si>
  <si>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</si>
  <si>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</si>
  <si>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</si>
  <si>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</si>
  <si>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</si>
  <si>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</si>
  <si>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</si>
  <si>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</si>
  <si>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</si>
  <si>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</si>
  <si>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</si>
  <si>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</si>
  <si>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</si>
  <si>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</si>
  <si>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</si>
  <si>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</si>
  <si>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</si>
  <si>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</si>
  <si>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</si>
  <si>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</si>
  <si>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</si>
  <si>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</si>
  <si>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</si>
  <si>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</si>
  <si>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</si>
  <si>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</si>
  <si>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</si>
  <si>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</si>
  <si>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</si>
  <si>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</si>
  <si>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</si>
  <si>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</si>
  <si>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</si>
  <si>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</si>
  <si>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</si>
  <si>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</si>
  <si>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</si>
  <si>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</si>
  <si>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</si>
  <si>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</si>
  <si>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</si>
  <si>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</si>
  <si>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</si>
  <si>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</si>
  <si>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</si>
  <si>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</si>
  <si>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</si>
  <si>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</si>
  <si>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</si>
  <si>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</si>
  <si>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</si>
  <si>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</si>
  <si>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</si>
  <si>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</si>
  <si>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</si>
  <si>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</si>
  <si>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</si>
  <si>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</si>
  <si>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</si>
  <si>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</si>
  <si>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</si>
  <si>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</si>
  <si>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</si>
  <si>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</si>
  <si>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</si>
  <si>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</si>
  <si>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</si>
  <si>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</si>
  <si>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</si>
  <si>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</si>
  <si>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</si>
  <si>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</si>
  <si>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</si>
  <si>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</si>
  <si>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</si>
  <si>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</si>
  <si>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</si>
  <si>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</si>
  <si>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</si>
  <si>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</si>
  <si>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</si>
  <si>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</si>
  <si>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</si>
  <si>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</si>
  <si>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</si>
  <si>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</si>
  <si>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</si>
  <si>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</si>
  <si>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</si>
  <si>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</si>
  <si>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</si>
  <si>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</si>
  <si>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</si>
  <si>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</si>
  <si>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</si>
  <si>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</si>
  <si>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</si>
  <si>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</si>
  <si>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</si>
  <si>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</si>
  <si>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</si>
  <si>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</si>
  <si>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</si>
  <si>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</si>
  <si>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</si>
  <si>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</si>
  <si>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</si>
  <si>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</si>
  <si>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</si>
  <si>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</si>
  <si>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</si>
  <si>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</si>
  <si>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</si>
  <si>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</si>
  <si>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</si>
  <si>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</si>
  <si>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</si>
  <si>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</si>
  <si>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</si>
  <si>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</si>
  <si>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</si>
  <si>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</si>
  <si>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</si>
  <si>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</si>
  <si>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</si>
  <si>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</si>
  <si>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</si>
  <si>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</si>
  <si>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</si>
  <si>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</si>
  <si>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</si>
  <si>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</si>
  <si>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</si>
  <si>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</si>
  <si>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</si>
  <si>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</si>
  <si>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</si>
  <si>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</si>
  <si>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</si>
  <si>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</si>
  <si>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</si>
  <si>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</si>
  <si>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</si>
  <si>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</si>
  <si>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</si>
  <si>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</si>
  <si>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</si>
  <si>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</si>
  <si>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</si>
  <si>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</si>
  <si>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</si>
  <si>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</si>
  <si>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</si>
  <si>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</si>
  <si>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</si>
  <si>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</si>
  <si>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</si>
  <si>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</si>
  <si>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</si>
  <si>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</si>
  <si>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</si>
  <si>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</si>
  <si>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</si>
  <si>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</si>
  <si>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</si>
  <si>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</si>
  <si>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</si>
  <si>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</si>
  <si>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</si>
  <si>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</si>
  <si>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</si>
  <si>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</si>
  <si>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</si>
  <si>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</si>
  <si>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</si>
  <si>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</si>
  <si>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</si>
  <si>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</si>
  <si>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</si>
  <si>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</si>
  <si>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</si>
  <si>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</si>
  <si>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</si>
  <si>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</si>
  <si>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</si>
  <si>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</si>
  <si>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</si>
  <si>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</si>
  <si>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</si>
  <si>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</si>
  <si>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</si>
  <si>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</si>
  <si>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</si>
  <si>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</si>
  <si>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</si>
  <si>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</si>
  <si>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</si>
  <si>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</si>
  <si>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</si>
  <si>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</si>
  <si>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</si>
  <si>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</si>
  <si>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</si>
  <si>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</si>
  <si>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</si>
  <si>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</si>
  <si>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</si>
  <si>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</si>
  <si>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</si>
  <si>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</si>
  <si>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</si>
  <si>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</si>
  <si>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</si>
  <si>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</si>
  <si>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</si>
  <si>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</si>
  <si>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</si>
  <si>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</si>
  <si>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</si>
  <si>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</si>
  <si>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</si>
  <si>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</si>
  <si>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</si>
  <si>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</si>
  <si>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</si>
  <si>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</si>
  <si>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</si>
  <si>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</si>
  <si>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</si>
  <si>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</si>
  <si>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</si>
  <si>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</si>
  <si>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</si>
  <si>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</si>
  <si>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</si>
  <si>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</si>
  <si>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</si>
  <si>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</si>
  <si>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</si>
  <si>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</si>
  <si>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</si>
  <si>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</si>
  <si>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</si>
  <si>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</si>
  <si>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</si>
  <si>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</si>
  <si>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</si>
  <si>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</si>
  <si>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</si>
  <si>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</si>
  <si>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</si>
  <si>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</si>
  <si>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</si>
  <si>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</si>
  <si>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</si>
  <si>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</si>
  <si>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</si>
  <si>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</si>
  <si>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</si>
  <si>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</si>
  <si>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</si>
  <si>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</si>
  <si>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</si>
  <si>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</si>
  <si>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</si>
  <si>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</si>
  <si>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</si>
  <si>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</si>
  <si>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</si>
  <si>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</si>
  <si>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</si>
  <si>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</si>
  <si>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</si>
  <si>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</si>
  <si>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</si>
  <si>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</si>
  <si>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</si>
  <si>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</si>
  <si>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</si>
  <si>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</si>
  <si>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</si>
  <si>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</si>
  <si>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</si>
  <si>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</si>
  <si>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</si>
  <si>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</si>
  <si>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</si>
  <si>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</si>
  <si>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</si>
  <si>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</si>
  <si>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</si>
  <si>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</si>
  <si>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</si>
  <si>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</si>
  <si>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</si>
  <si>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</si>
  <si>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</si>
  <si>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</si>
  <si>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</si>
  <si>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</si>
  <si>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</si>
  <si>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</si>
  <si>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</si>
  <si>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</si>
  <si>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</si>
  <si>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</si>
  <si>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</si>
  <si>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</si>
  <si>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</si>
  <si>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</si>
  <si>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</si>
  <si>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</si>
  <si>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</si>
  <si>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</si>
  <si>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</si>
  <si>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</si>
  <si>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</si>
  <si>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</si>
  <si>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</si>
  <si>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</si>
  <si>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</si>
  <si>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</si>
  <si>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</si>
  <si>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</si>
  <si>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</si>
  <si>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</si>
  <si>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</si>
  <si>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</si>
  <si>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</si>
  <si>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</si>
  <si>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</si>
  <si>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</si>
  <si>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</si>
  <si>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</si>
  <si>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</si>
  <si>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</si>
  <si>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</si>
  <si>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</si>
  <si>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</si>
  <si>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</si>
  <si>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</si>
  <si>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</si>
  <si>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</si>
  <si>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</si>
  <si>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</si>
  <si>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</si>
  <si>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</si>
  <si>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</si>
  <si>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</si>
  <si>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</si>
  <si>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</si>
  <si>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</si>
  <si>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</si>
  <si>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</si>
  <si>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</si>
  <si>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</si>
  <si>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</si>
  <si>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</si>
  <si>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</si>
  <si>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</si>
  <si>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</si>
  <si>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</si>
  <si>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</si>
  <si>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</si>
  <si>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</si>
  <si>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</si>
  <si>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</si>
  <si>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</si>
  <si>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</si>
  <si>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</si>
  <si>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</si>
  <si>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</si>
  <si>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</si>
  <si>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</si>
  <si>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</si>
  <si>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</si>
  <si>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</si>
  <si>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</si>
  <si>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</si>
  <si>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</si>
  <si>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</si>
  <si>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</si>
  <si>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</si>
  <si>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</si>
  <si>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</si>
  <si>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</si>
  <si>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</si>
  <si>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</si>
  <si>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</si>
  <si>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</si>
  <si>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</si>
  <si>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</si>
  <si>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</si>
  <si>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</si>
  <si>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</si>
  <si>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</si>
  <si>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</si>
  <si>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</si>
  <si>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</si>
  <si>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</si>
  <si>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</si>
  <si>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</si>
  <si>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</si>
  <si>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</si>
  <si>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</si>
  <si>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</si>
  <si>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</si>
  <si>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</si>
  <si>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</si>
  <si>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</si>
  <si>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</si>
  <si>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</si>
  <si>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</si>
  <si>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</si>
  <si>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</si>
  <si>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</si>
  <si>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</si>
  <si>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</si>
  <si>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</si>
  <si>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</si>
  <si>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</si>
  <si>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</si>
  <si>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</si>
  <si>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</si>
  <si>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</si>
  <si>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</si>
  <si>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</si>
  <si>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</si>
  <si>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</si>
  <si>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</si>
  <si>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</si>
  <si>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</si>
  <si>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</si>
  <si>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</si>
  <si>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</si>
  <si>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</si>
  <si>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</si>
  <si>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</si>
  <si>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</si>
  <si>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</si>
  <si>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</si>
  <si>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</si>
  <si>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</si>
  <si>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</si>
  <si>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</si>
  <si>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</si>
  <si>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</si>
  <si>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</si>
  <si>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</si>
  <si>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</si>
  <si>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</si>
  <si>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</si>
  <si>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</si>
  <si>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</si>
  <si>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</si>
  <si>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</si>
  <si>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</si>
  <si>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</si>
  <si>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</si>
  <si>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</si>
  <si>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</si>
  <si>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</si>
  <si>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</si>
  <si>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</si>
  <si>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</si>
  <si>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</si>
  <si>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</si>
  <si>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</si>
  <si>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</si>
  <si>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</si>
  <si>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</si>
  <si>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</si>
  <si>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</si>
  <si>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</si>
  <si>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</si>
  <si>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</si>
  <si>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</si>
  <si>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</si>
  <si>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</si>
  <si>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</si>
  <si>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</si>
  <si>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</si>
  <si>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</si>
  <si>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</si>
  <si>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</si>
  <si>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</si>
  <si>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</si>
  <si>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</si>
  <si>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</si>
  <si>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</si>
  <si>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</si>
  <si>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</si>
  <si>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</si>
  <si>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</si>
  <si>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</si>
  <si>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</si>
  <si>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</si>
  <si>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</si>
  <si>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</si>
  <si>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</si>
  <si>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</si>
  <si>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</si>
  <si>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</si>
  <si>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</si>
  <si>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</si>
  <si>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</si>
  <si>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</si>
  <si>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</si>
  <si>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</si>
  <si>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</si>
  <si>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</si>
  <si>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</si>
  <si>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</si>
  <si>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</si>
  <si>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</si>
  <si>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</si>
  <si>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</si>
  <si>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</si>
  <si>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</si>
  <si>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</si>
  <si>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</si>
  <si>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</si>
  <si>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</si>
  <si>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</si>
  <si>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</si>
  <si>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</si>
  <si>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</si>
  <si>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</si>
  <si>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</si>
  <si>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</si>
  <si>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</si>
  <si>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</si>
  <si>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</si>
  <si>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</si>
  <si>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</si>
  <si>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</si>
  <si>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</si>
  <si>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</si>
  <si>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</si>
  <si>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</si>
  <si>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</si>
  <si>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</si>
  <si>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</si>
  <si>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</si>
  <si>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</si>
  <si>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</si>
  <si>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</si>
  <si>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</si>
  <si>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</si>
  <si>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</si>
  <si>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</si>
  <si>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</si>
  <si>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</si>
  <si>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</si>
  <si>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</si>
  <si>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</si>
  <si>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</si>
  <si>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</si>
  <si>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</si>
  <si>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</si>
  <si>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</si>
  <si>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</si>
  <si>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</si>
  <si>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</si>
  <si>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</si>
  <si>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</si>
  <si>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</si>
  <si>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</si>
  <si>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</si>
  <si>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</si>
  <si>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</si>
  <si>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</si>
  <si>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</si>
  <si>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</si>
  <si>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</si>
  <si>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</si>
  <si>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</si>
  <si>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</si>
  <si>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</si>
  <si>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</si>
  <si>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</si>
  <si>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</si>
  <si>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</si>
  <si>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</si>
  <si>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</si>
  <si>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</si>
  <si>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</si>
  <si>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</si>
  <si>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</si>
  <si>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</si>
  <si>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</si>
  <si>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</si>
  <si>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</si>
  <si>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</si>
  <si>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</si>
  <si>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</si>
  <si>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</si>
  <si>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</si>
  <si>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</si>
  <si>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</si>
  <si>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</si>
  <si>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</si>
  <si>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</si>
  <si>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</si>
  <si>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</si>
  <si>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</si>
  <si>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</si>
  <si>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</si>
  <si>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</si>
  <si>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</si>
  <si>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</si>
  <si>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</si>
  <si>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</si>
  <si>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</si>
  <si>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</si>
  <si>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</si>
  <si>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</si>
  <si>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</si>
  <si>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</si>
  <si>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</si>
  <si>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</si>
  <si>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</si>
  <si>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</si>
  <si>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</si>
  <si>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</si>
  <si>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</si>
  <si>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</si>
  <si>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</si>
  <si>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</si>
  <si>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</si>
  <si>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</si>
  <si>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</si>
  <si>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</si>
  <si>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</si>
  <si>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</si>
  <si>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</si>
  <si>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</si>
  <si>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</si>
  <si>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</si>
  <si>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</si>
  <si>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</si>
  <si>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</si>
  <si>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</si>
  <si>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</si>
  <si>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</si>
  <si>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</si>
  <si>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</si>
  <si>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</si>
  <si>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</si>
  <si>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</si>
  <si>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</si>
  <si>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</si>
  <si>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</si>
  <si>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</si>
  <si>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</si>
  <si>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</si>
  <si>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</si>
  <si>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</si>
  <si>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</si>
  <si>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</si>
  <si>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</si>
  <si>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</si>
  <si>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</si>
  <si>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</si>
  <si>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</si>
  <si>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</si>
  <si>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</si>
  <si>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</si>
  <si>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</si>
  <si>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</si>
  <si>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</si>
  <si>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</si>
  <si>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</si>
  <si>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</si>
  <si>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</si>
  <si>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</si>
  <si>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</si>
  <si>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</si>
  <si>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</si>
  <si>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</si>
  <si>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</si>
  <si>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</si>
  <si>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</si>
  <si>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</si>
  <si>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</si>
  <si>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</si>
  <si>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</si>
  <si>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</si>
  <si>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</si>
  <si>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</si>
  <si>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</si>
  <si>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</si>
  <si>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</si>
  <si>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</si>
  <si>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</si>
  <si>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</si>
  <si>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</si>
  <si>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</si>
  <si>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</si>
  <si>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</si>
  <si>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</si>
  <si>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</si>
  <si>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</si>
  <si>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</si>
  <si>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</si>
  <si>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</si>
  <si>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</si>
  <si>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</si>
  <si>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</si>
  <si>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</si>
  <si>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</si>
  <si>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</si>
  <si>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</si>
  <si>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</si>
  <si>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</si>
  <si>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</si>
  <si>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</si>
  <si>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</si>
  <si>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</si>
  <si>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</si>
  <si>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</si>
  <si>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</si>
  <si>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</si>
  <si>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</si>
  <si>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</si>
  <si>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</si>
  <si>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</si>
  <si>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</si>
  <si>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</si>
  <si>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</si>
  <si>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</si>
  <si>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</si>
  <si>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</si>
  <si>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</si>
  <si>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</si>
  <si>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</si>
  <si>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</si>
  <si>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</si>
  <si>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</si>
  <si>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</si>
  <si>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</si>
  <si>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</si>
  <si>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</si>
  <si>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</si>
  <si>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</si>
  <si>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</si>
  <si>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</si>
  <si>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</si>
  <si>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</si>
  <si>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</si>
  <si>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</si>
  <si>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</si>
  <si>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</si>
  <si>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</si>
  <si>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</si>
  <si>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</si>
  <si>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</si>
  <si>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</si>
  <si>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</si>
  <si>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</si>
  <si>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</si>
  <si>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</si>
  <si>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</si>
  <si>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</si>
  <si>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</si>
  <si>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</si>
  <si>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</si>
  <si>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</si>
  <si>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</si>
  <si>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</si>
  <si>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</si>
  <si>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</si>
  <si>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</si>
  <si>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</si>
  <si>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</si>
  <si>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</si>
  <si>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</si>
  <si>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</si>
  <si>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</si>
  <si>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</si>
  <si>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</si>
  <si>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</si>
  <si>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</si>
  <si>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</si>
  <si>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</si>
  <si>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</si>
  <si>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</si>
  <si>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</si>
  <si>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</si>
  <si>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</si>
  <si>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</si>
  <si>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</si>
  <si>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</si>
  <si>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</si>
  <si>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</si>
  <si>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</si>
  <si>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</si>
  <si>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</si>
  <si>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</si>
  <si>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</si>
  <si>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</si>
  <si>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</si>
  <si>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</si>
  <si>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</si>
  <si>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</si>
  <si>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</si>
  <si>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</si>
  <si>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</si>
  <si>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</si>
  <si>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</si>
  <si>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</si>
  <si>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</si>
  <si>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</si>
  <si>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</si>
  <si>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</si>
  <si>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</si>
  <si>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</si>
  <si>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</si>
  <si>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</si>
  <si>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</si>
  <si>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</si>
  <si>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</si>
  <si>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</si>
  <si>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</si>
  <si>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</si>
  <si>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</si>
  <si>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</si>
  <si>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</si>
  <si>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</si>
  <si>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</si>
  <si>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</si>
  <si>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</si>
  <si>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</si>
  <si>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</si>
  <si>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</si>
  <si>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</si>
  <si>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</si>
  <si>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</si>
  <si>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</si>
  <si>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</si>
  <si>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</si>
  <si>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</si>
  <si>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</si>
  <si>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</si>
  <si>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</si>
  <si>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</si>
  <si>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</si>
  <si>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</si>
  <si>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</si>
  <si>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</si>
  <si>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</si>
  <si>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</si>
  <si>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</si>
  <si>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</si>
  <si>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</si>
  <si>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</si>
  <si>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</si>
  <si>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</si>
  <si>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</si>
  <si>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</si>
  <si>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</si>
  <si>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</si>
  <si>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</si>
  <si>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</si>
  <si>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</si>
  <si>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</si>
  <si>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</si>
  <si>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</si>
  <si>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</si>
  <si>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</si>
  <si>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</si>
  <si>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</si>
  <si>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</si>
  <si>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</si>
  <si>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</si>
  <si>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</si>
  <si>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</si>
  <si>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</si>
  <si>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</si>
  <si>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</si>
  <si>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</si>
  <si>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</si>
  <si>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</si>
  <si>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</si>
  <si>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</si>
  <si>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</si>
  <si>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</si>
  <si>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</si>
  <si>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</si>
  <si>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</si>
  <si>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</si>
  <si>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</si>
  <si>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</si>
  <si>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</si>
  <si>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</si>
  <si>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</si>
  <si>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</si>
  <si>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</si>
  <si>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</si>
  <si>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</si>
  <si>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</si>
  <si>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</si>
  <si>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</si>
  <si>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</si>
  <si>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</si>
  <si>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</si>
  <si>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</si>
  <si>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</si>
  <si>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</si>
  <si>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</si>
  <si>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</si>
  <si>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</si>
  <si>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</si>
  <si>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</si>
  <si>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</si>
  <si>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</si>
  <si>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</si>
  <si>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</si>
  <si>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</si>
  <si>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</si>
  <si>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</si>
  <si>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</si>
  <si>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</si>
  <si>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</si>
  <si>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</si>
  <si>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</si>
  <si>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</si>
  <si>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</si>
  <si>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</si>
  <si>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</si>
  <si>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</si>
  <si>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</si>
  <si>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</si>
  <si>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</si>
  <si>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</si>
  <si>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</si>
  <si>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</si>
  <si>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</si>
  <si>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</si>
  <si>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</si>
  <si>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</si>
  <si>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</si>
  <si>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</si>
  <si>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</si>
  <si>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</si>
  <si>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</si>
  <si>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</si>
  <si>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</si>
  <si>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</si>
  <si>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</si>
  <si>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</si>
  <si>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</si>
  <si>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</si>
  <si>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</si>
  <si>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</si>
  <si>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</si>
  <si>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</si>
  <si>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</si>
  <si>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</si>
  <si>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</si>
  <si>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</si>
  <si>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</si>
  <si>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</si>
  <si>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</si>
  <si>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</si>
  <si>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</si>
  <si>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</si>
  <si>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</si>
  <si>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</si>
  <si>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</si>
  <si>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</si>
  <si>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</si>
  <si>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</si>
  <si>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</si>
  <si>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</si>
  <si>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</si>
  <si>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</si>
  <si>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</si>
  <si>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</si>
  <si>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</si>
  <si>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</si>
  <si>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</si>
  <si>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</si>
  <si>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</si>
  <si>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</si>
  <si>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</si>
  <si>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</si>
  <si>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</si>
  <si>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</si>
  <si>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</si>
  <si>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</si>
  <si>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</si>
  <si>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</si>
  <si>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</si>
  <si>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</si>
  <si>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</si>
  <si>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</si>
  <si>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</si>
  <si>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</si>
  <si>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</si>
  <si>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</si>
  <si>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</si>
  <si>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</si>
  <si>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</si>
  <si>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</si>
  <si>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</si>
  <si>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</si>
  <si>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</si>
  <si>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</si>
  <si>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</si>
  <si>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</si>
  <si>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</si>
  <si>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</si>
  <si>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</si>
  <si>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</si>
  <si>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</si>
  <si>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</si>
  <si>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</si>
  <si>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</si>
  <si>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</si>
  <si>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</si>
  <si>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</si>
  <si>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</si>
  <si>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</si>
  <si>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</si>
  <si>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</si>
  <si>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</si>
  <si>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</si>
  <si>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</si>
  <si>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</si>
  <si>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</si>
  <si>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</si>
  <si>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</si>
  <si>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</si>
  <si>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</si>
  <si>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</si>
  <si>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</si>
  <si>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</si>
  <si>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</si>
  <si>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</si>
  <si>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</si>
  <si>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</si>
  <si>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</si>
  <si>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</si>
  <si>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</si>
  <si>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</si>
  <si>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</si>
  <si>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</si>
  <si>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</si>
  <si>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</si>
  <si>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</si>
  <si>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</si>
  <si>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</si>
  <si>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</si>
  <si>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</si>
  <si>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</si>
  <si>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</si>
  <si>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</si>
  <si>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</si>
  <si>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</si>
  <si>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</si>
  <si>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</si>
  <si>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</si>
  <si>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</si>
  <si>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</si>
  <si>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</si>
  <si>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</si>
  <si>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</si>
  <si>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</si>
  <si>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</si>
  <si>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</si>
  <si>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</si>
  <si>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</si>
  <si>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</si>
  <si>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</si>
  <si>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</si>
  <si>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</si>
  <si>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</si>
  <si>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</si>
  <si>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</si>
  <si>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</si>
  <si>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</si>
  <si>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</si>
  <si>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</si>
  <si>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</si>
  <si>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</si>
  <si>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</si>
  <si>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</si>
  <si>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</si>
  <si>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</si>
  <si>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</si>
  <si>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</si>
  <si>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</si>
  <si>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</si>
  <si>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</si>
  <si>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</si>
  <si>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</si>
  <si>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</si>
  <si>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</si>
  <si>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</si>
  <si>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</si>
  <si>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</si>
  <si>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</si>
  <si>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</si>
  <si>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</si>
  <si>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</si>
  <si>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</si>
  <si>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</si>
  <si>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</si>
  <si>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</si>
  <si>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</si>
  <si>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</si>
  <si>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</si>
  <si>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</si>
  <si>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</si>
  <si>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</si>
  <si>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</si>
  <si>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</si>
  <si>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</si>
  <si>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</si>
  <si>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</si>
  <si>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</si>
  <si>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</si>
  <si>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</si>
  <si>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</si>
  <si>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</si>
  <si>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</si>
  <si>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</si>
  <si>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</si>
  <si>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</si>
  <si>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</si>
  <si>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</si>
  <si>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</si>
  <si>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</si>
  <si>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</si>
  <si>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</si>
  <si>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</si>
  <si>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</si>
  <si>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</si>
  <si>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</si>
  <si>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</si>
  <si>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</si>
  <si>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</si>
  <si>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</si>
  <si>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</si>
  <si>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</si>
  <si>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</si>
  <si>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</si>
  <si>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</si>
  <si>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</si>
  <si>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</si>
  <si>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</si>
  <si>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</si>
  <si>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</si>
  <si>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</si>
  <si>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</si>
  <si>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</si>
  <si>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</si>
  <si>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</si>
  <si>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</si>
  <si>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</si>
  <si>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</si>
  <si>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</si>
  <si>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</si>
  <si>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</si>
  <si>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</si>
  <si>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</si>
  <si>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</si>
  <si>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</si>
  <si>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</si>
  <si>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</si>
  <si>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</si>
  <si>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</si>
  <si>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</si>
  <si>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</si>
  <si>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</si>
  <si>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</si>
  <si>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</si>
  <si>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</si>
  <si>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</si>
  <si>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</si>
  <si>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</si>
  <si>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</si>
  <si>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</si>
  <si>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</si>
  <si>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</si>
  <si>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</si>
  <si>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</si>
  <si>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</si>
  <si>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</si>
  <si>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</si>
  <si>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</si>
  <si>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</si>
  <si>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</si>
  <si>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</si>
  <si>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</si>
  <si>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</si>
  <si>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</si>
  <si>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</si>
  <si>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</si>
  <si>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</si>
  <si>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</si>
  <si>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</si>
  <si>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</si>
  <si>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</si>
  <si>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</si>
  <si>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</si>
  <si>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</si>
  <si>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</si>
  <si>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</si>
  <si>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</si>
  <si>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</si>
  <si>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</si>
  <si>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</si>
  <si>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</si>
  <si>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</si>
  <si>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</si>
  <si>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</si>
  <si>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</si>
  <si>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</si>
  <si>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</si>
  <si>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</si>
  <si>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</si>
  <si>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</si>
  <si>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</si>
  <si>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</si>
  <si>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</si>
  <si>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</si>
  <si>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</si>
  <si>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</si>
  <si>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</si>
  <si>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</si>
  <si>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</si>
  <si>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</si>
  <si>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</si>
  <si>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</si>
  <si>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</si>
  <si>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</si>
  <si>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</si>
  <si>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</si>
  <si>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</si>
  <si>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</si>
  <si>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</si>
  <si>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</si>
  <si>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</si>
  <si>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</si>
  <si>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</si>
  <si>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</si>
  <si>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</si>
  <si>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</si>
  <si>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</si>
  <si>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</si>
  <si>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</si>
  <si>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</si>
  <si>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</si>
  <si>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</si>
  <si>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</si>
  <si>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</si>
  <si>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</si>
  <si>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</si>
  <si>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</si>
  <si>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</si>
  <si>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</si>
  <si>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</si>
  <si>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</si>
  <si>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</si>
  <si>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</si>
  <si>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</si>
  <si>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</si>
  <si>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</si>
  <si>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</si>
  <si>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</si>
  <si>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</si>
  <si>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</si>
  <si>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</si>
  <si>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</si>
  <si>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</si>
  <si>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</si>
  <si>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</si>
  <si>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</si>
  <si>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</si>
  <si>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</si>
  <si>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</si>
  <si>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</si>
  <si>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</si>
  <si>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</si>
  <si>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</si>
  <si>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</si>
  <si>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</si>
  <si>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</si>
  <si>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</si>
  <si>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</si>
  <si>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</si>
  <si>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</si>
  <si>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</si>
  <si>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</si>
  <si>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</si>
  <si>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</si>
  <si>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</si>
  <si>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</si>
  <si>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</si>
  <si>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</si>
  <si>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</si>
  <si>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</si>
  <si>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</si>
  <si>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</si>
  <si>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</si>
  <si>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</si>
  <si>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</si>
  <si>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</si>
  <si>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</si>
  <si>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</si>
  <si>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</si>
  <si>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</si>
  <si>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</si>
  <si>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</si>
  <si>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</si>
  <si>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</si>
  <si>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</si>
  <si>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</si>
  <si>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</si>
  <si>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</si>
  <si>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</si>
  <si>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</si>
  <si>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</si>
  <si>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</si>
  <si>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</si>
  <si>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</si>
  <si>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</si>
  <si>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</si>
  <si>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</si>
  <si>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</si>
  <si>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</si>
  <si>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</si>
  <si>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</si>
  <si>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</si>
  <si>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</si>
  <si>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</si>
  <si>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</si>
  <si>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</si>
  <si>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</si>
  <si>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</si>
  <si>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</si>
  <si>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</si>
  <si>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</si>
  <si>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</si>
  <si>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</si>
  <si>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</si>
  <si>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</si>
  <si>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</si>
  <si>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</si>
  <si>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</si>
  <si>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</si>
  <si>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</si>
  <si>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</si>
  <si>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</si>
  <si>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</si>
  <si>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</si>
  <si>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</si>
  <si>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</si>
  <si>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</si>
  <si>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</si>
  <si>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</si>
  <si>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</si>
  <si>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</si>
  <si>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</si>
  <si>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</si>
  <si>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</si>
  <si>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</si>
  <si>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</si>
  <si>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</si>
  <si>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</si>
  <si>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</si>
  <si>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</si>
  <si>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</si>
  <si>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</si>
  <si>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</si>
  <si>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</si>
  <si>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</si>
  <si>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</si>
  <si>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</si>
  <si>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</si>
  <si>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</si>
  <si>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</si>
  <si>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</si>
  <si>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</si>
  <si>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</si>
  <si>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</si>
  <si>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</si>
  <si>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</si>
  <si>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</si>
  <si>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</si>
  <si>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</si>
  <si>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</si>
  <si>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</si>
  <si>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</si>
  <si>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</si>
  <si>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</si>
  <si>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</si>
  <si>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</si>
  <si>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</si>
  <si>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</si>
  <si>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</si>
  <si>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</si>
  <si>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</si>
  <si>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</si>
  <si>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</si>
  <si>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</si>
  <si>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</si>
  <si>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</si>
  <si>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</si>
  <si>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</si>
  <si>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</si>
  <si>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</si>
  <si>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</si>
  <si>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</si>
  <si>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</si>
  <si>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</si>
  <si>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</si>
  <si>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</si>
  <si>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</si>
  <si>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</si>
  <si>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</si>
  <si>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</si>
  <si>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</si>
  <si>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</si>
  <si>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</si>
  <si>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</si>
  <si>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</si>
  <si>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</si>
  <si>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</si>
  <si>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</si>
  <si>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</si>
  <si>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</si>
  <si>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</si>
  <si>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</si>
  <si>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</si>
  <si>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</si>
  <si>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</si>
  <si>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</si>
  <si>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</si>
  <si>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</si>
  <si>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</si>
  <si>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</si>
  <si>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</si>
  <si>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</si>
  <si>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</si>
  <si>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</si>
  <si>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</si>
  <si>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</si>
  <si>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</si>
  <si>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</si>
  <si>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</si>
  <si>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</si>
  <si>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</si>
  <si>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</si>
  <si>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</si>
  <si>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</si>
  <si>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</si>
  <si>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</si>
  <si>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</si>
  <si>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</si>
  <si>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</si>
  <si>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</si>
  <si>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</si>
  <si>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</si>
  <si>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</si>
  <si>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</si>
  <si>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</si>
  <si>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</si>
  <si>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</si>
  <si>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</si>
  <si>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</si>
  <si>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</si>
  <si>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</si>
  <si>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</si>
  <si>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</si>
  <si>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</si>
  <si>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</si>
  <si>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</si>
  <si>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</si>
  <si>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</si>
  <si>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</si>
  <si>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</si>
  <si>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</si>
  <si>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</si>
  <si>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</si>
  <si>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</si>
  <si>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</si>
  <si>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</si>
  <si>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</si>
  <si>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</si>
  <si>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</si>
  <si>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</si>
  <si>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</si>
  <si>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</si>
  <si>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</si>
  <si>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</si>
  <si>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</si>
  <si>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</si>
  <si>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</si>
  <si>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</si>
  <si>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</si>
  <si>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</si>
  <si>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</si>
  <si>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</si>
  <si>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</si>
  <si>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</si>
  <si>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</si>
  <si>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</si>
  <si>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</si>
  <si>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</si>
  <si>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</si>
  <si>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</si>
  <si>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</si>
  <si>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</si>
  <si>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</si>
  <si>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</si>
  <si>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</si>
  <si>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</si>
  <si>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</si>
  <si>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</si>
  <si>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</si>
  <si>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</si>
  <si>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</si>
  <si>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</si>
  <si>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</si>
  <si>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</si>
  <si>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</si>
  <si>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</si>
  <si>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</si>
  <si>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</si>
  <si>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</si>
  <si>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</si>
  <si>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</si>
  <si>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</si>
  <si>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</si>
  <si>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</si>
  <si>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</si>
  <si>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</si>
  <si>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</si>
  <si>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</si>
  <si>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</si>
  <si>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</si>
  <si>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</si>
  <si>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</si>
  <si>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</si>
  <si>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</si>
  <si>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</si>
  <si>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</si>
  <si>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</si>
  <si>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</si>
  <si>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</si>
  <si>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</si>
  <si>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</si>
  <si>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</si>
  <si>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</si>
  <si>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</si>
  <si>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</si>
  <si>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</si>
  <si>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</si>
  <si>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</si>
  <si>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</si>
  <si>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</si>
  <si>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</si>
  <si>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</si>
  <si>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</si>
  <si>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</si>
  <si>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</si>
  <si>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</si>
  <si>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</si>
  <si>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</si>
  <si>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</si>
  <si>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</si>
  <si>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</si>
  <si>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</si>
  <si>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</si>
  <si>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</si>
  <si>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</si>
  <si>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</si>
  <si>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</si>
  <si>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</si>
  <si>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</si>
  <si>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</si>
  <si>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</si>
  <si>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</si>
  <si>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</si>
  <si>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</si>
  <si>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</si>
  <si>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</si>
  <si>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</si>
  <si>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</si>
  <si>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</si>
  <si>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</si>
  <si>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</si>
  <si>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</si>
  <si>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</si>
  <si>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</si>
  <si>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</si>
  <si>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</si>
  <si>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</si>
  <si>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</si>
  <si>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</si>
  <si>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</si>
  <si>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</si>
  <si>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</si>
  <si>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</si>
  <si>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</si>
  <si>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</si>
  <si>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</si>
  <si>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</si>
  <si>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</si>
  <si>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</si>
  <si>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</si>
  <si>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</si>
  <si>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</si>
  <si>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</si>
  <si>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</si>
  <si>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</si>
  <si>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</si>
  <si>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</si>
  <si>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</si>
  <si>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</si>
  <si>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</si>
  <si>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</si>
  <si>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</si>
  <si>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</si>
  <si>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</si>
  <si>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</si>
  <si>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</si>
  <si>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</si>
  <si>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</si>
  <si>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</si>
  <si>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</si>
  <si>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</si>
  <si>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</si>
  <si>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</si>
  <si>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</si>
  <si>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</si>
  <si>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</si>
  <si>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</si>
  <si>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</si>
  <si>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</si>
  <si>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</si>
  <si>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</si>
  <si>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</si>
  <si>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</si>
  <si>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</si>
  <si>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</si>
  <si>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</si>
  <si>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</si>
  <si>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</si>
  <si>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</si>
  <si>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</si>
  <si>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</si>
  <si>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</si>
  <si>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</si>
  <si>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</si>
  <si>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</si>
  <si>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</si>
  <si>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</si>
  <si>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</si>
  <si>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</si>
  <si>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</si>
  <si>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</si>
  <si>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</si>
  <si>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</si>
  <si>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</si>
  <si>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</si>
  <si>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</si>
  <si>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</si>
  <si>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</si>
  <si>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</si>
  <si>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</si>
  <si>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</si>
  <si>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</si>
  <si>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</si>
  <si>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</si>
  <si>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</si>
  <si>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</si>
  <si>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</si>
  <si>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</si>
  <si>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</si>
  <si>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</si>
  <si>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</si>
  <si>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</si>
  <si>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</si>
  <si>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</si>
  <si>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</si>
  <si>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</si>
  <si>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</si>
  <si>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</si>
  <si>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</si>
  <si>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</si>
  <si>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</si>
  <si>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</si>
  <si>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</si>
  <si>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</si>
  <si>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</si>
  <si>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</si>
  <si>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</si>
  <si>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</si>
  <si>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</si>
  <si>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</si>
  <si>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</si>
  <si>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</si>
  <si>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</si>
  <si>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</si>
  <si>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</si>
  <si>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</si>
  <si>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</si>
  <si>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</si>
  <si>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</si>
  <si>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</si>
  <si>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</si>
  <si>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</si>
  <si>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</si>
  <si>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</si>
  <si>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</si>
  <si>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</si>
  <si>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</si>
  <si>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</si>
  <si>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</si>
  <si>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</si>
  <si>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</si>
  <si>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</si>
  <si>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</si>
  <si>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</si>
  <si>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</si>
  <si>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</si>
  <si>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</si>
  <si>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</si>
  <si>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</si>
  <si>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</si>
  <si>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</si>
  <si>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</si>
  <si>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</si>
  <si>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</si>
  <si>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</si>
  <si>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</si>
  <si>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</si>
  <si>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</si>
  <si>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</si>
  <si>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</si>
  <si>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</si>
  <si>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</si>
  <si>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</si>
  <si>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</si>
  <si>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</si>
  <si>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</si>
  <si>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</si>
  <si>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</si>
  <si>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</si>
  <si>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</si>
  <si>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</si>
  <si>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</si>
  <si>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</si>
  <si>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</si>
  <si>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</si>
  <si>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</si>
  <si>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</si>
  <si>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</si>
  <si>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</si>
  <si>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</si>
  <si>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</si>
  <si>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</si>
  <si>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</si>
  <si>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</si>
  <si>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</si>
  <si>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</si>
  <si>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</si>
  <si>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</si>
  <si>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</si>
  <si>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</si>
  <si>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</si>
  <si>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</si>
  <si>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</si>
  <si>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</si>
  <si>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</si>
  <si>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</si>
  <si>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</si>
  <si>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</si>
  <si>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</si>
  <si>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</si>
  <si>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</si>
  <si>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</si>
  <si>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</si>
  <si>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</si>
  <si>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</si>
  <si>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</si>
  <si>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</si>
  <si>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</si>
  <si>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</si>
  <si>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</si>
  <si>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</si>
  <si>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</si>
  <si>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</si>
  <si>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</si>
  <si>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</si>
  <si>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</si>
  <si>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</si>
  <si>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</si>
  <si>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</si>
  <si>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</si>
  <si>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</si>
  <si>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</si>
  <si>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</si>
  <si>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</si>
  <si>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</si>
  <si>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</si>
  <si>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</si>
  <si>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</si>
  <si>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</si>
  <si>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</si>
  <si>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</si>
  <si>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</si>
  <si>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</si>
  <si>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</si>
  <si>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</si>
  <si>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</si>
  <si>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</si>
  <si>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</si>
  <si>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</si>
  <si>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</si>
  <si>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</si>
  <si>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</si>
  <si>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</si>
  <si>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</si>
  <si>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</si>
  <si>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</si>
  <si>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</si>
  <si>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</si>
  <si>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</si>
  <si>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</si>
  <si>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</si>
  <si>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</si>
  <si>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</si>
  <si>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</si>
  <si>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</si>
  <si>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</si>
  <si>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</si>
  <si>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</si>
  <si>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</si>
  <si>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</si>
  <si>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</si>
  <si>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</si>
  <si>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</si>
  <si>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</si>
  <si>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</si>
  <si>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</si>
  <si>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</si>
  <si>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</si>
  <si>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</si>
  <si>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</si>
  <si>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</si>
  <si>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</si>
  <si>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</si>
  <si>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</si>
  <si>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</si>
  <si>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</si>
  <si>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</si>
  <si>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</si>
  <si>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</si>
  <si>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</si>
  <si>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</si>
  <si>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</si>
  <si>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</si>
  <si>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</si>
  <si>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</si>
  <si>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</si>
  <si>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</si>
  <si>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</si>
  <si>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</si>
  <si>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</si>
  <si>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</si>
  <si>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</si>
  <si>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</si>
  <si>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</si>
  <si>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</si>
  <si>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</si>
  <si>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</si>
  <si>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</si>
  <si>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</si>
  <si>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</si>
  <si>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</si>
  <si>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</si>
  <si>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</si>
  <si>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</si>
  <si>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</si>
  <si>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</si>
  <si>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</si>
  <si>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</si>
  <si>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</si>
  <si>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</si>
  <si>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</si>
  <si>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</si>
  <si>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</si>
  <si>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</si>
  <si>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</si>
  <si>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</si>
  <si>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</si>
  <si>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</si>
  <si>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</si>
  <si>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</si>
  <si>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</si>
  <si>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</si>
  <si>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</si>
  <si>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</si>
  <si>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</si>
  <si>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</si>
  <si>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</si>
  <si>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</si>
  <si>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</si>
  <si>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</si>
  <si>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</si>
  <si>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</si>
  <si>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</si>
  <si>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</si>
  <si>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</si>
  <si>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</si>
  <si>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</si>
  <si>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</si>
  <si>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</si>
  <si>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</si>
  <si>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</si>
  <si>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</si>
  <si>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</si>
  <si>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</si>
  <si>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</si>
  <si>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</si>
  <si>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</si>
  <si>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</si>
  <si>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</si>
  <si>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</si>
  <si>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</si>
  <si>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</si>
  <si>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</si>
  <si>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</si>
  <si>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</si>
  <si>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</si>
  <si>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</si>
  <si>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</si>
  <si>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</si>
  <si>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</si>
  <si>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</si>
  <si>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</si>
  <si>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</si>
  <si>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</si>
  <si>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</si>
  <si>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</si>
  <si>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</si>
  <si>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</si>
  <si>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</si>
  <si>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</si>
  <si>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</si>
  <si>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</si>
  <si>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</si>
  <si>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</si>
  <si>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</si>
  <si>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</si>
  <si>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</si>
  <si>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</si>
  <si>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</si>
  <si>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</si>
  <si>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</si>
  <si>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</si>
  <si>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</si>
  <si>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</si>
  <si>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</si>
  <si>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</si>
  <si>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</si>
  <si>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</si>
  <si>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</si>
  <si>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</si>
  <si>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</si>
  <si>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</si>
  <si>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</si>
  <si>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</si>
  <si>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</si>
  <si>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</si>
  <si>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</si>
  <si>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</si>
  <si>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</si>
  <si>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</si>
  <si>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</si>
  <si>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</si>
  <si>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</si>
  <si>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</si>
  <si>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</si>
  <si>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</si>
  <si>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</si>
  <si>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</si>
  <si>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</si>
  <si>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</si>
  <si>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</si>
  <si>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</si>
  <si>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</si>
  <si>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</si>
  <si>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</si>
  <si>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</si>
  <si>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</si>
  <si>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</si>
  <si>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</si>
  <si>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</si>
  <si>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</si>
  <si>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</si>
  <si>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</si>
  <si>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</si>
  <si>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</si>
  <si>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</si>
  <si>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</si>
  <si>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</si>
  <si>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</si>
  <si>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</si>
  <si>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</si>
  <si>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</si>
  <si>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</si>
  <si>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</si>
  <si>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</si>
  <si>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</si>
  <si>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</si>
  <si>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</si>
  <si>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</si>
  <si>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</si>
  <si>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</si>
  <si>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</si>
  <si>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</si>
  <si>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</si>
  <si>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</si>
  <si>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</si>
  <si>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</si>
  <si>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</si>
  <si>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</si>
  <si>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</si>
  <si>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</si>
  <si>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</si>
  <si>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</si>
  <si>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</si>
  <si>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</si>
  <si>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</si>
  <si>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</si>
  <si>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</si>
  <si>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</si>
  <si>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</si>
  <si>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</si>
  <si>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</si>
  <si>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</si>
  <si>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</si>
  <si>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</si>
  <si>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</si>
  <si>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</si>
  <si>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</si>
  <si>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</si>
  <si>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</si>
  <si>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</si>
  <si>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</si>
  <si>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</si>
  <si>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</si>
  <si>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</si>
  <si>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</si>
  <si>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</si>
  <si>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</si>
  <si>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</si>
  <si>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</si>
  <si>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</si>
  <si>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</si>
  <si>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</si>
  <si>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</si>
  <si>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</si>
  <si>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</si>
  <si>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</si>
  <si>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</si>
  <si>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</si>
  <si>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</si>
  <si>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</si>
  <si>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</si>
  <si>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</si>
  <si>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</si>
  <si>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</si>
  <si>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</si>
  <si>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</si>
  <si>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</si>
  <si>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</si>
  <si>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</si>
  <si>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</si>
  <si>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</si>
  <si>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</si>
  <si>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</si>
  <si>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</si>
  <si>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</si>
  <si>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</si>
  <si>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</si>
  <si>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</si>
  <si>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</si>
  <si>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</si>
  <si>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</si>
  <si>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</si>
  <si>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</si>
  <si>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</si>
  <si>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</si>
  <si>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</si>
  <si>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</si>
  <si>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</si>
  <si>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</si>
  <si>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</si>
  <si>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</si>
  <si>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</si>
  <si>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</si>
  <si>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</si>
  <si>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</si>
  <si>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</si>
  <si>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</si>
  <si>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</si>
  <si>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</si>
  <si>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</si>
  <si>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</si>
  <si>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</si>
  <si>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</si>
  <si>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</si>
  <si>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</si>
  <si>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</si>
  <si>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</si>
  <si>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</si>
  <si>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</si>
  <si>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</si>
  <si>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</si>
  <si>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</si>
  <si>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</si>
  <si>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</si>
  <si>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</si>
  <si>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</si>
  <si>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</si>
  <si>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</si>
  <si>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</si>
  <si>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</si>
  <si>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</si>
  <si>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</si>
  <si>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</si>
  <si>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</si>
  <si>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</si>
  <si>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</si>
  <si>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</si>
  <si>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</si>
  <si>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</si>
  <si>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</si>
  <si>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</si>
  <si>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</si>
  <si>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</si>
  <si>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</si>
  <si>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</si>
  <si>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</si>
  <si>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</si>
  <si>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</si>
  <si>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</si>
  <si>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</si>
  <si>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</si>
  <si>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</si>
  <si>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</si>
  <si>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</si>
  <si>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</si>
  <si>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</si>
  <si>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</si>
  <si>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</si>
  <si>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</si>
  <si>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</si>
  <si>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</si>
  <si>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</si>
  <si>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</si>
  <si>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</si>
  <si>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</si>
  <si>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</si>
  <si>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</si>
  <si>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</si>
  <si>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</si>
  <si>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</si>
  <si>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</si>
  <si>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</si>
  <si>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</si>
  <si>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</si>
  <si>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</si>
  <si>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</si>
  <si>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</si>
  <si>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</si>
  <si>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</si>
  <si>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</si>
  <si>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</si>
  <si>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</si>
  <si>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</si>
  <si>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</si>
  <si>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</si>
  <si>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</si>
  <si>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</si>
  <si>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</si>
  <si>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</si>
  <si>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</si>
  <si>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</si>
  <si>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</si>
  <si>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</si>
  <si>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</si>
  <si>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</si>
  <si>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</si>
  <si>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</si>
  <si>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</si>
  <si>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</si>
  <si>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</si>
  <si>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</si>
  <si>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</si>
  <si>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</si>
  <si>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</si>
  <si>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</si>
  <si>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</si>
  <si>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</si>
  <si>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</si>
  <si>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</si>
  <si>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</si>
  <si>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</si>
  <si>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</si>
  <si>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</si>
  <si>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</si>
  <si>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</si>
  <si>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</si>
  <si>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</si>
  <si>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</si>
  <si>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</si>
  <si>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</si>
  <si>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</si>
  <si>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</si>
  <si>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</si>
  <si>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</si>
  <si>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</si>
  <si>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</si>
  <si>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</si>
  <si>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</si>
  <si>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</si>
  <si>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</si>
  <si>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</si>
  <si>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</si>
  <si>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</si>
  <si>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</si>
  <si>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</si>
  <si>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</si>
  <si>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</si>
  <si>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</si>
  <si>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</si>
  <si>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</si>
  <si>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</si>
  <si>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</si>
  <si>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</si>
  <si>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</si>
  <si>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</si>
  <si>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</si>
  <si>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</si>
  <si>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</si>
  <si>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</si>
  <si>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</si>
  <si>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</si>
  <si>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</si>
  <si>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</si>
  <si>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</si>
  <si>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</si>
  <si>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</si>
  <si>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</si>
  <si>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</si>
  <si>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</si>
  <si>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</si>
  <si>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</si>
  <si>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</si>
  <si>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</si>
  <si>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</si>
  <si>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</si>
  <si>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</si>
  <si>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</si>
  <si>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</si>
  <si>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</si>
  <si>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</si>
  <si>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</si>
  <si>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</si>
  <si>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</si>
  <si>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</si>
  <si>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</si>
  <si>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</si>
  <si>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</si>
  <si>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</si>
  <si>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</si>
  <si>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</si>
  <si>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</si>
  <si>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</si>
  <si>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</si>
  <si>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</si>
  <si>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</si>
  <si>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</si>
  <si>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</si>
  <si>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</si>
  <si>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</si>
  <si>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</si>
  <si>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</si>
  <si>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</si>
  <si>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</si>
  <si>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</si>
  <si>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</si>
  <si>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</si>
  <si>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</si>
  <si>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</si>
  <si>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</si>
  <si>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</si>
  <si>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</si>
  <si>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</si>
  <si>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</si>
  <si>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</si>
  <si>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</si>
  <si>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</si>
  <si>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</si>
  <si>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</si>
  <si>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</si>
  <si>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</si>
  <si>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</si>
  <si>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</si>
  <si>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</si>
  <si>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</si>
  <si>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</si>
  <si>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</si>
  <si>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</si>
  <si>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</si>
  <si>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</si>
  <si>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</si>
  <si>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</si>
  <si>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</si>
  <si>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</si>
  <si>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</si>
  <si>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</si>
  <si>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</si>
  <si>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</si>
  <si>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</si>
  <si>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</si>
  <si>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</si>
  <si>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</si>
  <si>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</si>
  <si>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</si>
  <si>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</si>
  <si>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</si>
  <si>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</si>
  <si>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</si>
  <si>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</si>
  <si>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</si>
  <si>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</si>
  <si>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</si>
  <si>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</si>
  <si>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</si>
  <si>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</si>
  <si>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</si>
  <si>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</si>
  <si>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</si>
  <si>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</si>
  <si>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</si>
  <si>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</si>
  <si>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</si>
  <si>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</si>
  <si>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</si>
  <si>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</si>
  <si>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</si>
  <si>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</si>
  <si>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</si>
  <si>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</si>
  <si>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</si>
  <si>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</si>
  <si>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</si>
  <si>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</si>
  <si>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</si>
  <si>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</si>
  <si>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</si>
  <si>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</si>
  <si>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</si>
  <si>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</si>
  <si>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</si>
  <si>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</si>
  <si>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</si>
  <si>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</si>
  <si>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</si>
  <si>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</si>
  <si>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</si>
  <si>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</si>
  <si>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</si>
  <si>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</si>
  <si>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</si>
  <si>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</si>
  <si>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</si>
  <si>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</si>
  <si>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</si>
  <si>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</si>
  <si>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</si>
  <si>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</si>
  <si>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</si>
  <si>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</si>
  <si>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</si>
  <si>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</si>
  <si>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</si>
  <si>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</si>
  <si>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</si>
  <si>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</si>
  <si>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</si>
  <si>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</si>
  <si>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</si>
  <si>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</si>
  <si>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</si>
  <si>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</si>
  <si>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</si>
  <si>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</si>
  <si>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</si>
  <si>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</si>
  <si>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</si>
  <si>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</si>
  <si>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</si>
  <si>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</si>
  <si>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</si>
  <si>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</si>
  <si>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</si>
  <si>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</si>
  <si>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</si>
  <si>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</si>
  <si>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</si>
  <si>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</si>
  <si>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</si>
  <si>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</si>
  <si>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</si>
  <si>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</si>
  <si>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</si>
  <si>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</si>
  <si>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</si>
  <si>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</si>
  <si>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</si>
  <si>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</si>
  <si>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</si>
  <si>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</si>
  <si>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</si>
  <si>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</si>
  <si>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</si>
  <si>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</si>
  <si>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</si>
  <si>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</si>
  <si>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</si>
  <si>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</si>
  <si>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</si>
  <si>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</si>
  <si>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</si>
  <si>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</si>
  <si>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</si>
  <si>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</si>
  <si>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</si>
  <si>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</si>
  <si>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</si>
  <si>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</si>
  <si>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</si>
  <si>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</si>
  <si>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</si>
  <si>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</si>
  <si>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</si>
  <si>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</si>
  <si>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</si>
  <si>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</si>
  <si>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</si>
  <si>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</si>
  <si>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</si>
  <si>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</si>
  <si>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</si>
  <si>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</si>
  <si>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</si>
  <si>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</si>
  <si>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</si>
  <si>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</si>
  <si>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</si>
  <si>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</si>
  <si>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</si>
  <si>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</si>
  <si>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</si>
  <si>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</si>
  <si>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</si>
  <si>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</si>
  <si>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</si>
  <si>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</si>
  <si>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</si>
  <si>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</si>
  <si>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</si>
  <si>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</si>
  <si>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</si>
  <si>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</si>
  <si>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</si>
  <si>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</si>
  <si>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</si>
  <si>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</si>
  <si>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</si>
  <si>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</si>
  <si>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</si>
  <si>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</si>
  <si>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</si>
  <si>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</si>
  <si>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</si>
  <si>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</si>
  <si>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</si>
  <si>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</si>
  <si>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</si>
  <si>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</si>
  <si>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</si>
  <si>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</si>
  <si>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</si>
  <si>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</si>
  <si>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</si>
  <si>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</si>
  <si>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</si>
  <si>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</si>
  <si>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</si>
  <si>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</si>
  <si>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</si>
  <si>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</si>
  <si>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</si>
  <si>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</si>
  <si>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</si>
  <si>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</si>
  <si>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</si>
  <si>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</si>
  <si>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</si>
  <si>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</si>
  <si>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</si>
  <si>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</si>
  <si>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</si>
  <si>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</si>
  <si>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</si>
  <si>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</si>
  <si>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</si>
  <si>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</si>
  <si>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</si>
  <si>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</si>
  <si>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</si>
  <si>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</si>
  <si>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</si>
  <si>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</si>
  <si>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</si>
  <si>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</si>
  <si>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</si>
  <si>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</si>
  <si>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</si>
  <si>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</si>
  <si>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</si>
  <si>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</si>
  <si>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</si>
  <si>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</si>
  <si>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</si>
  <si>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</si>
  <si>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</si>
  <si>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</si>
  <si>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</si>
  <si>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</si>
  <si>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</si>
  <si>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</si>
  <si>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</si>
  <si>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</si>
  <si>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</si>
  <si>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</si>
  <si>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</si>
  <si>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</si>
  <si>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</si>
  <si>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</si>
  <si>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</si>
  <si>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</si>
  <si>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</si>
  <si>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</si>
  <si>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</si>
  <si>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</si>
  <si>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</si>
  <si>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</si>
  <si>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</si>
  <si>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</si>
  <si>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</si>
  <si>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</si>
  <si>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</si>
  <si>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</si>
  <si>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</si>
  <si>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</si>
  <si>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</si>
  <si>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</si>
  <si>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</si>
  <si>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</si>
  <si>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</si>
  <si>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</si>
  <si>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</si>
  <si>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</si>
  <si>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</si>
  <si>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</si>
  <si>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</si>
  <si>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</si>
  <si>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</si>
  <si>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</si>
  <si>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</si>
  <si>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</si>
  <si>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</si>
  <si>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</si>
  <si>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</si>
  <si>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</si>
  <si>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</si>
  <si>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</si>
  <si>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</si>
  <si>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</si>
  <si>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</si>
  <si>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</si>
  <si>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</si>
  <si>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</si>
  <si>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</si>
  <si>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</si>
  <si>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</si>
  <si>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</si>
  <si>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</si>
  <si>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</si>
  <si>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</si>
  <si>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</si>
  <si>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</si>
  <si>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</si>
  <si>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</si>
  <si>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</si>
  <si>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</si>
  <si>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</si>
  <si>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</si>
  <si>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</si>
  <si>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</si>
  <si>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</si>
  <si>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</si>
  <si>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</si>
  <si>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</si>
  <si>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</si>
  <si>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</si>
  <si>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</si>
  <si>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</si>
  <si>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</si>
  <si>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</si>
  <si>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</si>
  <si>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</si>
  <si>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</si>
  <si>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</si>
  <si>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</si>
  <si>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</si>
  <si>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</si>
  <si>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</si>
  <si>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</si>
  <si>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</si>
  <si>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</si>
  <si>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</si>
  <si>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</si>
  <si>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</si>
  <si>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</si>
  <si>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</si>
  <si>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</si>
  <si>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</si>
  <si>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</si>
  <si>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</si>
  <si>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</si>
  <si>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</si>
  <si>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</si>
  <si>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</si>
  <si>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</si>
  <si>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</si>
  <si>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</si>
  <si>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</si>
  <si>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</si>
  <si>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</si>
  <si>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</si>
  <si>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</si>
  <si>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</si>
  <si>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</si>
  <si>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</si>
  <si>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</si>
  <si>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</si>
  <si>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</si>
  <si>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</si>
  <si>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</si>
  <si>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</si>
  <si>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</si>
  <si>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</si>
  <si>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</si>
  <si>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</si>
  <si>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</si>
  <si>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</si>
  <si>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</si>
  <si>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</si>
  <si>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</si>
  <si>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</si>
  <si>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</si>
  <si>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</si>
  <si>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</si>
  <si>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</si>
  <si>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</si>
  <si>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</si>
  <si>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</si>
  <si>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</si>
  <si>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</si>
  <si>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</si>
  <si>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</si>
  <si>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</si>
  <si>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</si>
  <si>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</si>
  <si>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</si>
  <si>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</si>
  <si>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</si>
  <si>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</si>
  <si>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</si>
  <si>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</si>
  <si>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</si>
  <si>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</si>
  <si>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</si>
  <si>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</si>
  <si>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</si>
  <si>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</si>
  <si>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</si>
  <si>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</si>
  <si>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</si>
  <si>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</si>
  <si>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</si>
  <si>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</si>
  <si>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</si>
  <si>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</si>
  <si>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</si>
  <si>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</si>
  <si>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</si>
  <si>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</si>
  <si>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</si>
  <si>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</si>
  <si>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</si>
  <si>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</si>
  <si>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</si>
  <si>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</si>
  <si>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</si>
  <si>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</si>
  <si>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</si>
  <si>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</si>
  <si>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</si>
  <si>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</si>
  <si>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</si>
  <si>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</si>
  <si>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</si>
  <si>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</si>
  <si>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</si>
  <si>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</si>
  <si>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</si>
  <si>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</si>
  <si>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</si>
  <si>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</si>
  <si>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</si>
  <si>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</si>
  <si>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</si>
  <si>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</si>
  <si>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</si>
  <si>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</si>
  <si>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</si>
  <si>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</si>
  <si>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</si>
  <si>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</si>
  <si>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</si>
  <si>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</si>
  <si>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</si>
  <si>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</si>
  <si>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</si>
  <si>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</si>
  <si>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</si>
  <si>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</si>
  <si>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</si>
  <si>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</si>
  <si>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</si>
  <si>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</si>
  <si>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</si>
  <si>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</si>
  <si>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</si>
  <si>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</si>
  <si>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</si>
  <si>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</si>
  <si>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</si>
  <si>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</si>
  <si>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</si>
  <si>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</si>
  <si>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</si>
  <si>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</si>
  <si>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</si>
  <si>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</si>
  <si>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</si>
  <si>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</si>
  <si>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</si>
  <si>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</si>
  <si>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</si>
  <si>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</si>
  <si>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</si>
  <si>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</si>
  <si>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</si>
  <si>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</si>
  <si>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</si>
  <si>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</si>
  <si>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</si>
  <si>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</si>
  <si>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</si>
  <si>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</si>
  <si>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</si>
  <si>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</si>
  <si>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</si>
  <si>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</si>
  <si>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</si>
  <si>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</si>
  <si>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</si>
  <si>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</si>
  <si>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</si>
  <si>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</si>
  <si>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</si>
  <si>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</si>
  <si>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</si>
  <si>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</si>
  <si>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</si>
  <si>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</si>
  <si>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</si>
  <si>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</si>
  <si>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</si>
  <si>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</si>
  <si>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</si>
  <si>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</si>
  <si>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</si>
  <si>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</si>
  <si>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</si>
  <si>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</si>
  <si>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</si>
  <si>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</si>
  <si>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</si>
  <si>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</si>
  <si>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</si>
  <si>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</si>
  <si>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</si>
  <si>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</si>
  <si>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</si>
  <si>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</si>
  <si>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</si>
  <si>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</si>
  <si>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</si>
  <si>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</si>
  <si>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</si>
  <si>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</si>
  <si>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</si>
  <si>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</si>
  <si>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</si>
  <si>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</si>
  <si>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</si>
  <si>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</si>
  <si>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</si>
  <si>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</si>
  <si>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</si>
  <si>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</si>
  <si>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</si>
  <si>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</si>
  <si>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</si>
  <si>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</si>
  <si>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</si>
  <si>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</si>
  <si>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</si>
  <si>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</si>
  <si>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</si>
  <si>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</si>
  <si>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</si>
  <si>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</si>
  <si>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</si>
  <si>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</si>
  <si>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</si>
  <si>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</si>
  <si>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</si>
  <si>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</si>
  <si>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</si>
  <si>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</si>
  <si>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</si>
  <si>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</si>
  <si>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</si>
  <si>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</si>
  <si>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</si>
  <si>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</si>
  <si>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</si>
  <si>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</si>
  <si>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</si>
  <si>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</si>
  <si>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</si>
  <si>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</si>
  <si>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</si>
  <si>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</si>
  <si>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</si>
  <si>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</si>
  <si>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</si>
  <si>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</si>
  <si>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</si>
  <si>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</si>
  <si>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</si>
  <si>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</si>
  <si>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</si>
  <si>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</si>
  <si>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</si>
  <si>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</si>
  <si>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</si>
  <si>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</si>
  <si>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</si>
  <si>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</si>
  <si>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</si>
  <si>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</si>
  <si>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</si>
  <si>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</si>
  <si>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</si>
  <si>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</si>
  <si>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</si>
  <si>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</si>
  <si>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</si>
  <si>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</si>
  <si>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</si>
  <si>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</si>
  <si>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</si>
  <si>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</si>
  <si>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</si>
  <si>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</si>
  <si>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</si>
  <si>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</si>
  <si>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</si>
  <si>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</si>
  <si>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</si>
  <si>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</si>
  <si>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</si>
  <si>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</si>
  <si>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</si>
  <si>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</si>
  <si>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</si>
  <si>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</si>
  <si>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</si>
  <si>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</si>
  <si>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</si>
  <si>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</si>
  <si>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</si>
  <si>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</si>
  <si>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</si>
  <si>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</si>
  <si>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</si>
  <si>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</si>
  <si>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</si>
  <si>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</si>
  <si>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</si>
  <si>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</si>
  <si>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</si>
  <si>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</si>
  <si>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</si>
  <si>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</si>
  <si>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</si>
  <si>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</si>
  <si>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</si>
  <si>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</si>
  <si>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</si>
  <si>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</si>
  <si>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</si>
  <si>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</si>
  <si>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</si>
  <si>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</si>
  <si>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</si>
  <si>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</si>
  <si>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</si>
  <si>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</si>
  <si>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</si>
  <si>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</si>
  <si>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</si>
  <si>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</si>
  <si>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</si>
  <si>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</si>
  <si>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</si>
  <si>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</si>
  <si>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</si>
  <si>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</si>
  <si>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</si>
  <si>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</si>
  <si>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</si>
  <si>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</si>
  <si>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</si>
  <si>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</si>
  <si>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</si>
  <si>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</si>
  <si>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</si>
  <si>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</si>
  <si>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</si>
  <si>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</si>
  <si>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</si>
  <si>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</si>
  <si>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</si>
  <si>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</si>
  <si>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</si>
  <si>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</si>
  <si>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</si>
  <si>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</si>
  <si>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</si>
  <si>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</si>
  <si>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</si>
  <si>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</si>
  <si>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</si>
  <si>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</si>
  <si>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</si>
  <si>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</si>
  <si>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</si>
  <si>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</si>
  <si>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</si>
  <si>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</si>
  <si>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</si>
  <si>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</si>
  <si>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</si>
  <si>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</si>
  <si>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</si>
  <si>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</si>
  <si>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</si>
  <si>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</si>
  <si>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</si>
  <si>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</si>
  <si>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</si>
  <si>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</si>
  <si>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</si>
  <si>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</si>
  <si>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</si>
  <si>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</si>
  <si>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</si>
  <si>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</si>
  <si>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</si>
  <si>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</si>
  <si>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</si>
  <si>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</si>
  <si>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</si>
  <si>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</si>
  <si>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</si>
  <si>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</si>
  <si>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</si>
  <si>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</si>
  <si>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</si>
  <si>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</si>
  <si>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</si>
  <si>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</si>
  <si>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</si>
  <si>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</si>
  <si>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</si>
  <si>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</si>
  <si>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</si>
  <si>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</si>
  <si>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</si>
  <si>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</si>
  <si>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</si>
  <si>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</si>
  <si>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</si>
  <si>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</si>
  <si>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</si>
  <si>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</si>
  <si>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</si>
  <si>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</si>
  <si>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</si>
  <si>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</si>
  <si>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</si>
  <si>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</si>
  <si>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</si>
  <si>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</si>
  <si>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</si>
  <si>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</si>
  <si>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</si>
  <si>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</si>
  <si>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</si>
  <si>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</si>
  <si>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</si>
  <si>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</si>
  <si>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</si>
  <si>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</si>
  <si>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</si>
  <si>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</si>
  <si>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</si>
  <si>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</si>
  <si>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</si>
  <si>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</si>
  <si>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</si>
  <si>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</si>
  <si>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</si>
  <si>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</si>
  <si>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</si>
  <si>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</si>
  <si>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</si>
  <si>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</si>
  <si>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</si>
  <si>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</si>
  <si>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</si>
  <si>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</si>
  <si>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</si>
  <si>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</si>
  <si>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</si>
  <si>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</si>
  <si>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</si>
  <si>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</si>
  <si>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</si>
  <si>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</si>
  <si>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</si>
  <si>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</si>
  <si>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</si>
  <si>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</si>
  <si>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</si>
  <si>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</si>
  <si>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</si>
  <si>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</si>
  <si>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</si>
  <si>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</si>
  <si>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</si>
  <si>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</si>
  <si>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</si>
  <si>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</si>
  <si>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</si>
  <si>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</si>
  <si>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</si>
  <si>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</si>
  <si>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</si>
  <si>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</si>
  <si>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</si>
  <si>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</si>
  <si>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</si>
  <si>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</si>
  <si>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</si>
  <si>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</si>
  <si>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</si>
  <si>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</si>
  <si>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</si>
  <si>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</si>
  <si>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</si>
  <si>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</si>
  <si>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</si>
  <si>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</si>
  <si>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</si>
  <si>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</si>
  <si>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</si>
  <si>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</si>
  <si>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</si>
  <si>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</si>
  <si>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</si>
  <si>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</si>
  <si>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</si>
  <si>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</si>
  <si>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</si>
  <si>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</si>
  <si>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</si>
  <si>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</si>
  <si>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</si>
  <si>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</si>
  <si>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</si>
  <si>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</si>
  <si>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</si>
  <si>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</si>
  <si>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</si>
  <si>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</si>
  <si>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</si>
  <si>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</si>
  <si>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</si>
  <si>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</si>
  <si>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</si>
  <si>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</si>
  <si>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</si>
  <si>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</si>
  <si>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</si>
  <si>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</si>
  <si>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</si>
  <si>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</si>
  <si>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</si>
  <si>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</si>
  <si>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</si>
  <si>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</si>
  <si>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</si>
  <si>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</si>
  <si>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</si>
  <si>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</si>
  <si>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</si>
  <si>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</si>
  <si>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</si>
  <si>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</si>
  <si>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</si>
  <si>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</si>
  <si>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</si>
  <si>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</si>
  <si>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</si>
  <si>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</si>
  <si>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</si>
  <si>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</si>
  <si>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</si>
  <si>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</si>
  <si>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</si>
  <si>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</si>
  <si>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</si>
  <si>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</si>
  <si>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</si>
  <si>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</si>
  <si>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</si>
  <si>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</si>
  <si>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</si>
  <si>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</si>
  <si>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</si>
  <si>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</si>
  <si>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</si>
  <si>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</si>
  <si>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</si>
  <si>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</si>
  <si>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</si>
  <si>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</si>
  <si>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</si>
  <si>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</si>
  <si>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</si>
  <si>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</si>
  <si>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</si>
  <si>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</si>
  <si>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</si>
  <si>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</si>
  <si>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</si>
  <si>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</si>
  <si>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</si>
  <si>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</si>
  <si>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</si>
  <si>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</si>
  <si>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</si>
  <si>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</si>
  <si>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</si>
  <si>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</si>
  <si>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</si>
  <si>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</si>
  <si>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</si>
  <si>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</si>
  <si>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</si>
  <si>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</si>
  <si>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</si>
  <si>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</si>
  <si>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</si>
  <si>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</si>
  <si>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</si>
  <si>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</si>
  <si>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</si>
  <si>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</si>
  <si>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</si>
  <si>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</si>
  <si>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</si>
  <si>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</si>
  <si>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</si>
  <si>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</si>
  <si>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</si>
  <si>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</si>
  <si>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</si>
  <si>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</si>
  <si>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</si>
  <si>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</si>
  <si>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</si>
  <si>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</si>
  <si>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</si>
  <si>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</si>
  <si>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</si>
  <si>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</si>
  <si>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</si>
  <si>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</si>
  <si>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</si>
  <si>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</si>
  <si>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</si>
  <si>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</si>
  <si>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</si>
  <si>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</si>
  <si>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</si>
  <si>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</si>
  <si>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</si>
  <si>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</si>
  <si>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</si>
  <si>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</si>
  <si>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</si>
  <si>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</si>
  <si>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</si>
  <si>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</si>
  <si>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</si>
  <si>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</si>
  <si>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</si>
  <si>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</si>
  <si>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</si>
  <si>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</si>
  <si>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</si>
  <si>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</si>
  <si>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</si>
  <si>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</si>
  <si>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</si>
  <si>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</si>
  <si>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</si>
  <si>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</si>
  <si>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</si>
  <si>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</si>
  <si>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</si>
  <si>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</si>
  <si>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</si>
  <si>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</si>
  <si>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</si>
  <si>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</si>
  <si>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</si>
  <si>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</si>
  <si>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</si>
  <si>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</si>
  <si>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</si>
  <si>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</si>
  <si>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</si>
  <si>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</si>
  <si>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</si>
  <si>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</si>
  <si>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</si>
  <si>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</si>
  <si>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</si>
  <si>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</si>
  <si>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</si>
  <si>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</si>
  <si>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</si>
  <si>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</si>
  <si>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</si>
  <si>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</si>
  <si>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</si>
  <si>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</si>
  <si>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</si>
  <si>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</si>
  <si>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</si>
  <si>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</si>
  <si>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</si>
  <si>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</si>
  <si>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</si>
  <si>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</si>
  <si>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</si>
  <si>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</si>
  <si>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</si>
  <si>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</si>
  <si>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</si>
  <si>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</si>
  <si>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</si>
  <si>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</si>
  <si>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</si>
  <si>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</si>
  <si>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</si>
  <si>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</si>
  <si>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</si>
  <si>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</si>
  <si>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</si>
  <si>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</si>
  <si>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</si>
  <si>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</si>
  <si>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</si>
  <si>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</si>
  <si>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</si>
  <si>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</si>
  <si>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</si>
  <si>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</si>
  <si>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</si>
  <si>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</si>
  <si>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</si>
  <si>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</si>
  <si>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</si>
  <si>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</si>
  <si>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</si>
  <si>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</si>
  <si>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</si>
  <si>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</si>
  <si>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</si>
  <si>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</si>
  <si>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</si>
  <si>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</si>
  <si>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</si>
  <si>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</si>
  <si>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</si>
  <si>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</si>
  <si>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</si>
  <si>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</si>
  <si>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</si>
  <si>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</si>
  <si>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</si>
  <si>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</si>
  <si>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</si>
  <si>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</si>
  <si>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</si>
  <si>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</si>
  <si>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</si>
  <si>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</si>
  <si>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</si>
  <si>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</si>
  <si>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</si>
  <si>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</si>
  <si>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</si>
  <si>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</si>
  <si>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</si>
  <si>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</si>
  <si>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</si>
  <si>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</si>
  <si>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</si>
  <si>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</si>
  <si>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</si>
  <si>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</si>
  <si>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</si>
  <si>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</si>
  <si>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</si>
  <si>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</si>
  <si>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</si>
  <si>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</si>
  <si>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</si>
  <si>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</si>
  <si>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</si>
  <si>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</si>
  <si>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</si>
  <si>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</si>
  <si>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</si>
  <si>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</si>
  <si>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</si>
  <si>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</si>
  <si>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</si>
  <si>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</si>
  <si>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</si>
  <si>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</si>
  <si>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</si>
  <si>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</si>
  <si>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</si>
  <si>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</si>
  <si>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</si>
  <si>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</si>
  <si>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</si>
  <si>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</si>
  <si>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</si>
  <si>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</si>
  <si>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</si>
  <si>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</si>
  <si>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</si>
  <si>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</si>
  <si>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</si>
  <si>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</si>
  <si>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</si>
  <si>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</si>
  <si>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</si>
  <si>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</si>
  <si>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</si>
  <si>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</si>
  <si>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</si>
  <si>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</si>
  <si>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</si>
  <si>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</si>
  <si>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</si>
  <si>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</si>
  <si>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</si>
  <si>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</si>
  <si>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</si>
  <si>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</si>
  <si>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</si>
  <si>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</si>
  <si>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</si>
  <si>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</si>
  <si>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</si>
  <si>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</si>
  <si>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</si>
  <si>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</si>
  <si>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</si>
  <si>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</si>
  <si>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</si>
  <si>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</si>
  <si>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</si>
  <si>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</si>
  <si>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</si>
  <si>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</si>
  <si>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</si>
  <si>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</si>
  <si>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</si>
  <si>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</si>
  <si>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</si>
  <si>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</si>
  <si>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</si>
  <si>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</si>
  <si>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</si>
  <si>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</si>
  <si>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</si>
  <si>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</si>
  <si>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</si>
  <si>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</si>
  <si>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</si>
  <si>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</si>
  <si>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</si>
  <si>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</si>
  <si>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</si>
  <si>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</si>
  <si>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</si>
  <si>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</si>
  <si>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</si>
  <si>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</si>
  <si>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</si>
  <si>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</si>
  <si>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</si>
  <si>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</si>
  <si>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</si>
  <si>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</si>
  <si>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</si>
  <si>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</si>
  <si>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</si>
  <si>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</si>
  <si>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</si>
  <si>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</si>
  <si>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</si>
  <si>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</si>
  <si>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</si>
  <si>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</si>
  <si>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</si>
  <si>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</si>
  <si>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</si>
  <si>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</si>
  <si>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</si>
  <si>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</si>
  <si>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</si>
  <si>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</si>
  <si>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</si>
  <si>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</si>
  <si>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</si>
  <si>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</si>
  <si>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</si>
  <si>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</si>
  <si>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</si>
  <si>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</si>
  <si>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</si>
  <si>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</si>
  <si>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</si>
  <si>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</si>
  <si>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</si>
  <si>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</si>
  <si>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</si>
  <si>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</si>
  <si>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</si>
  <si>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</si>
  <si>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</si>
  <si>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</si>
  <si>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</si>
  <si>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</si>
  <si>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</si>
  <si>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</si>
  <si>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</si>
  <si>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</si>
  <si>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</si>
  <si>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</si>
  <si>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</si>
  <si>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</si>
  <si>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</si>
  <si>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</si>
  <si>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</si>
  <si>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</si>
  <si>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</si>
  <si>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</si>
  <si>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</si>
  <si>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</si>
  <si>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</si>
  <si>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</si>
  <si>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</si>
  <si>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</si>
  <si>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</si>
  <si>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</si>
  <si>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</si>
  <si>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</si>
  <si>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</si>
  <si>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</si>
  <si>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</si>
  <si>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</si>
  <si>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</si>
  <si>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</si>
  <si>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</si>
  <si>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</si>
  <si>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</si>
  <si>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</si>
  <si>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</si>
  <si>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</si>
  <si>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</si>
  <si>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</si>
  <si>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</si>
  <si>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</si>
  <si>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</si>
  <si>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</si>
  <si>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</si>
  <si>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</si>
  <si>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</si>
  <si>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</si>
  <si>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</si>
  <si>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</si>
  <si>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</si>
  <si>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</si>
  <si>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</si>
  <si>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</si>
  <si>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</si>
  <si>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</si>
  <si>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</si>
  <si>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</si>
  <si>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</si>
  <si>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</si>
  <si>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</si>
  <si>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</si>
  <si>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</si>
  <si>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</si>
  <si>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</si>
  <si>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</si>
  <si>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</si>
  <si>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</si>
  <si>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</si>
  <si>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</si>
  <si>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</si>
  <si>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</si>
  <si>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</si>
  <si>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</si>
  <si>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</si>
  <si>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</si>
  <si>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</si>
  <si>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</si>
  <si>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</si>
  <si>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</si>
  <si>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</si>
  <si>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</si>
  <si>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</si>
  <si>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</si>
  <si>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</si>
  <si>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</si>
  <si>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</si>
  <si>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</si>
  <si>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</si>
  <si>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</si>
  <si>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</si>
  <si>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</si>
  <si>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</si>
  <si>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</si>
  <si>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</si>
  <si>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</si>
  <si>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</si>
  <si>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</si>
  <si>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</si>
  <si>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</si>
  <si>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</si>
  <si>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</si>
  <si>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</si>
  <si>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</si>
  <si>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</si>
  <si>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</si>
  <si>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</si>
  <si>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</si>
  <si>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</si>
  <si>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</si>
  <si>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</si>
  <si>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</si>
  <si>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</si>
  <si>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</si>
  <si>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</si>
  <si>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</si>
  <si>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</si>
  <si>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</si>
  <si>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</si>
  <si>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</si>
  <si>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</si>
  <si>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</si>
  <si>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</si>
  <si>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</si>
  <si>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</si>
  <si>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</si>
  <si>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</si>
  <si>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</si>
  <si>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</si>
  <si>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</si>
  <si>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</si>
  <si>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</si>
  <si>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</si>
  <si>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</si>
  <si>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</si>
  <si>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</si>
  <si>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</si>
  <si>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</si>
  <si>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</si>
  <si>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</si>
  <si>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</si>
  <si>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</si>
  <si>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</si>
  <si>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</si>
  <si>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</si>
  <si>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</si>
  <si>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</si>
  <si>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</si>
  <si>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</si>
  <si>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</si>
  <si>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</si>
  <si>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</si>
  <si>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</si>
  <si>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</si>
  <si>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</si>
  <si>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</si>
  <si>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</si>
  <si>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</si>
  <si>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</si>
  <si>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</si>
  <si>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</si>
  <si>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</si>
  <si>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</si>
  <si>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</si>
  <si>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</si>
  <si>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</si>
  <si>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</si>
  <si>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</si>
  <si>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</si>
  <si>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</si>
  <si>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</si>
  <si>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</si>
  <si>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</si>
  <si>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</si>
  <si>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</si>
  <si>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</si>
  <si>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</si>
  <si>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</si>
  <si>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</si>
  <si>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</si>
  <si>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</si>
  <si>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</si>
  <si>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</si>
  <si>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</si>
  <si>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</si>
  <si>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</si>
  <si>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</si>
  <si>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</si>
  <si>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</si>
  <si>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</si>
  <si>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</si>
  <si>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</si>
  <si>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</si>
  <si>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</si>
  <si>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</si>
  <si>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</si>
  <si>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</si>
  <si>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</si>
  <si>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</si>
  <si>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</si>
  <si>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</si>
  <si>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</si>
  <si>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</si>
  <si>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</si>
  <si>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</si>
  <si>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</si>
  <si>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</si>
  <si>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</si>
  <si>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</si>
  <si>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</si>
  <si>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</si>
  <si>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</si>
  <si>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</si>
  <si>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</si>
  <si>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</si>
  <si>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</si>
  <si>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</si>
  <si>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</si>
  <si>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</si>
  <si>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</si>
  <si>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</si>
  <si>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</si>
  <si>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</si>
  <si>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</si>
  <si>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</si>
  <si>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</si>
  <si>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</si>
  <si>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</si>
  <si>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</si>
  <si>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</si>
  <si>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</si>
  <si>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</si>
  <si>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</si>
  <si>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</si>
  <si>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</si>
  <si>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</si>
  <si>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</si>
  <si>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</si>
  <si>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</si>
  <si>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</si>
  <si>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</si>
  <si>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</si>
  <si>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</si>
  <si>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</si>
  <si>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</si>
  <si>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</si>
  <si>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</si>
  <si>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</si>
  <si>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</si>
  <si>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</si>
  <si>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</si>
  <si>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</si>
  <si>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</si>
  <si>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</si>
  <si>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</si>
  <si>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</si>
  <si>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</si>
  <si>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</si>
  <si>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</si>
  <si>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</si>
  <si>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</si>
  <si>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</si>
  <si>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</si>
  <si>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</si>
  <si>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</si>
  <si>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</si>
  <si>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</si>
  <si>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</si>
  <si>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</si>
  <si>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</si>
  <si>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</si>
  <si>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</si>
  <si>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</si>
  <si>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</si>
  <si>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</si>
  <si>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</si>
  <si>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</si>
  <si>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</si>
  <si>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</si>
  <si>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</si>
  <si>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</si>
  <si>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</si>
  <si>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</si>
  <si>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</si>
  <si>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</si>
  <si>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</si>
  <si>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</si>
  <si>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</si>
  <si>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</si>
  <si>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</si>
  <si>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</si>
  <si>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</si>
  <si>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</si>
  <si>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</si>
  <si>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</si>
  <si>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</si>
  <si>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</si>
  <si>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</si>
  <si>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</si>
  <si>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</si>
  <si>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</si>
  <si>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</si>
  <si>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</si>
  <si>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</si>
  <si>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</si>
  <si>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</si>
  <si>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</si>
  <si>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</si>
  <si>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</si>
  <si>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</si>
  <si>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</si>
  <si>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</si>
  <si>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</si>
  <si>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</si>
  <si>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</si>
  <si>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</si>
  <si>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</si>
  <si>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</si>
  <si>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</si>
  <si>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</si>
  <si>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</si>
  <si>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</si>
  <si>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</si>
  <si>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</si>
  <si>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</si>
  <si>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</si>
  <si>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</si>
  <si>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</si>
  <si>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</si>
  <si>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</si>
  <si>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</si>
  <si>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</si>
  <si>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</si>
  <si>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</si>
  <si>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</si>
  <si>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</si>
  <si>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</si>
  <si>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</si>
  <si>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</si>
  <si>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</si>
  <si>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</si>
  <si>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</si>
  <si>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</si>
  <si>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</si>
  <si>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</si>
  <si>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</si>
  <si>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</si>
  <si>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</si>
  <si>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</si>
  <si>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</si>
  <si>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</si>
  <si>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</si>
  <si>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</si>
  <si>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</si>
  <si>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</si>
  <si>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</si>
  <si>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</si>
  <si>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</si>
  <si>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</si>
  <si>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</si>
  <si>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</si>
  <si>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</si>
  <si>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</si>
  <si>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</si>
  <si>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</si>
  <si>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</si>
  <si>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</si>
  <si>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</si>
  <si>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</si>
  <si>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</si>
  <si>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</si>
  <si>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</si>
  <si>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</si>
  <si>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</si>
  <si>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</si>
  <si>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</si>
  <si>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</si>
  <si>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</si>
  <si>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</si>
  <si>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</si>
  <si>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</si>
  <si>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</si>
  <si>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</si>
  <si>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</si>
  <si>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</si>
  <si>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</si>
  <si>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</si>
  <si>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</si>
  <si>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</si>
  <si>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</si>
  <si>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</si>
  <si>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</si>
  <si>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</si>
  <si>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</si>
  <si>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</si>
  <si>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</si>
  <si>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</si>
  <si>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</si>
  <si>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</si>
  <si>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</si>
  <si>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</si>
  <si>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</si>
  <si>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</si>
  <si>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</si>
  <si>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</si>
  <si>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</si>
  <si>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</si>
  <si>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</si>
  <si>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</si>
  <si>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</si>
  <si>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</si>
  <si>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</si>
  <si>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</si>
  <si>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</si>
  <si>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</si>
  <si>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</si>
  <si>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</si>
  <si>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</si>
  <si>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</si>
  <si>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</si>
  <si>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</si>
  <si>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</si>
  <si>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</si>
  <si>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</si>
  <si>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</si>
  <si>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</si>
  <si>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</si>
  <si>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</si>
  <si>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</si>
  <si>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</si>
  <si>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</si>
  <si>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</si>
  <si>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</si>
  <si>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</si>
  <si>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</si>
  <si>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</si>
  <si>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</si>
  <si>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</si>
  <si>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</si>
  <si>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</si>
  <si>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</si>
  <si>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</si>
  <si>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</si>
  <si>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</si>
  <si>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</si>
  <si>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</si>
  <si>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</si>
  <si>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</si>
  <si>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</si>
  <si>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</si>
  <si>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</si>
  <si>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</si>
  <si>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</si>
  <si>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</si>
  <si>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</si>
  <si>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</si>
  <si>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</si>
  <si>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</si>
  <si>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</si>
  <si>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</si>
  <si>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</si>
  <si>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</si>
  <si>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</si>
  <si>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</si>
  <si>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</si>
  <si>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</si>
  <si>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</si>
  <si>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</si>
  <si>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</si>
  <si>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</si>
  <si>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</si>
  <si>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</si>
  <si>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</si>
  <si>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</si>
  <si>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</si>
  <si>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</si>
  <si>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</si>
  <si>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</si>
  <si>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</si>
  <si>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</si>
  <si>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</si>
  <si>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</si>
  <si>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</si>
  <si>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</si>
  <si>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</si>
  <si>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</si>
  <si>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</si>
  <si>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</si>
  <si>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</si>
  <si>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</si>
  <si>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</si>
  <si>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</si>
  <si>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</si>
  <si>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</si>
  <si>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</si>
  <si>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</si>
  <si>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</si>
  <si>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</si>
  <si>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</si>
  <si>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</si>
  <si>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</si>
  <si>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</si>
  <si>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</si>
  <si>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</si>
  <si>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</si>
  <si>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</si>
  <si>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</si>
  <si>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</si>
  <si>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</si>
  <si>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</si>
  <si>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</si>
  <si>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</si>
  <si>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</si>
  <si>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</si>
  <si>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</si>
  <si>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</si>
  <si>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</si>
  <si>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</si>
  <si>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</si>
  <si>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</si>
  <si>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</si>
  <si>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</si>
  <si>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</si>
  <si>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</si>
  <si>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</si>
  <si>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</si>
  <si>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</si>
  <si>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</si>
  <si>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</si>
  <si>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</si>
  <si>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</si>
  <si>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</si>
  <si>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</si>
  <si>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</si>
  <si>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</si>
  <si>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</si>
  <si>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</si>
  <si>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</si>
  <si>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</si>
  <si>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</si>
  <si>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</si>
  <si>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</si>
  <si>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</si>
  <si>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</si>
  <si>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</si>
  <si>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</si>
  <si>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</si>
  <si>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</si>
  <si>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</si>
  <si>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</si>
  <si>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</si>
  <si>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</si>
  <si>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</si>
  <si>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</si>
  <si>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</si>
  <si>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</si>
  <si>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</si>
  <si>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</si>
  <si>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</si>
  <si>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</si>
  <si>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</si>
  <si>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</si>
  <si>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</si>
  <si>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</si>
  <si>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</si>
  <si>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</si>
  <si>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</si>
  <si>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</si>
  <si>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</si>
  <si>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</si>
  <si>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</si>
  <si>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</si>
  <si>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</si>
  <si>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</si>
  <si>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</si>
  <si>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</si>
  <si>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</si>
  <si>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</si>
  <si>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</si>
  <si>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</si>
  <si>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</si>
  <si>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</si>
  <si>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</si>
  <si>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</si>
  <si>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</si>
  <si>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</si>
  <si>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</si>
  <si>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</si>
  <si>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</si>
  <si>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</si>
  <si>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</si>
  <si>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</si>
  <si>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</si>
  <si>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</si>
  <si>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</si>
  <si>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</si>
  <si>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</si>
  <si>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</si>
  <si>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</si>
  <si>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</si>
  <si>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</si>
  <si>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</si>
  <si>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</si>
  <si>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</si>
  <si>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</si>
  <si>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</si>
  <si>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</si>
  <si>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</si>
  <si>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</si>
  <si>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</si>
  <si>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</si>
  <si>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</si>
  <si>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</si>
  <si>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</si>
  <si>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</si>
  <si>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</si>
  <si>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</si>
  <si>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</si>
  <si>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</si>
  <si>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</si>
  <si>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</si>
  <si>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</si>
  <si>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</si>
  <si>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</si>
  <si>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</si>
  <si>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</si>
  <si>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</si>
  <si>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</si>
  <si>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</si>
  <si>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</si>
  <si>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</si>
  <si>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</si>
  <si>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</si>
  <si>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</si>
  <si>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</si>
  <si>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</si>
  <si>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</si>
  <si>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</si>
  <si>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</si>
  <si>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</si>
  <si>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</si>
  <si>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</si>
  <si>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</si>
  <si>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</si>
  <si>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</si>
  <si>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</si>
  <si>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</si>
  <si>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</si>
  <si>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</si>
  <si>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</si>
  <si>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</si>
  <si>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</si>
  <si>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</si>
  <si>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</si>
  <si>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</si>
  <si>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</si>
  <si>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</si>
  <si>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</si>
  <si>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</si>
  <si>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</si>
  <si>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</si>
  <si>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</si>
  <si>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</si>
  <si>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</si>
  <si>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</si>
  <si>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</si>
  <si>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</si>
  <si>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</si>
  <si>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</si>
  <si>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</si>
  <si>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</si>
  <si>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</si>
  <si>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</si>
  <si>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</si>
  <si>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</si>
  <si>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</si>
  <si>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</si>
  <si>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</si>
  <si>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</si>
  <si>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</si>
  <si>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</si>
  <si>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</si>
  <si>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</si>
  <si>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</si>
  <si>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</si>
  <si>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</si>
  <si>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</si>
  <si>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</si>
  <si>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</si>
  <si>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</si>
  <si>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</si>
  <si>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</si>
  <si>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</si>
  <si>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</si>
  <si>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</si>
  <si>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</si>
  <si>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</si>
  <si>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</si>
  <si>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</si>
  <si>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</si>
  <si>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</si>
  <si>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</si>
  <si>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</si>
  <si>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</si>
  <si>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</si>
  <si>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</si>
  <si>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</si>
  <si>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</si>
  <si>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</si>
  <si>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</si>
  <si>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</si>
  <si>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</si>
  <si>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</si>
  <si>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</si>
  <si>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</si>
  <si>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</si>
  <si>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</si>
  <si>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</si>
  <si>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</si>
  <si>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</si>
  <si>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</si>
  <si>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</si>
  <si>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</si>
  <si>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</si>
  <si>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</si>
  <si>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</si>
  <si>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</si>
  <si>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</si>
  <si>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</si>
  <si>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</si>
  <si>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</si>
  <si>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</si>
  <si>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</si>
  <si>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</si>
  <si>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</si>
  <si>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</si>
  <si>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</si>
  <si>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</si>
  <si>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</si>
  <si>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</si>
  <si>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</si>
  <si>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</si>
  <si>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</si>
  <si>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</si>
  <si>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</si>
  <si>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</si>
  <si>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</si>
  <si>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</si>
  <si>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</si>
  <si>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</si>
  <si>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</si>
  <si>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</si>
  <si>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</si>
  <si>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</si>
  <si>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</si>
  <si>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</si>
  <si>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</si>
  <si>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</si>
  <si>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</si>
  <si>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</si>
  <si>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</si>
  <si>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</si>
  <si>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</si>
  <si>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</si>
  <si>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</si>
  <si>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</si>
  <si>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</si>
  <si>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</si>
  <si>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</si>
  <si>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</si>
  <si>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</si>
  <si>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</si>
  <si>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</si>
  <si>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</si>
  <si>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</si>
  <si>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</si>
  <si>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</si>
  <si>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</si>
  <si>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</si>
  <si>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</si>
  <si>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</si>
  <si>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</si>
  <si>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</si>
  <si>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</si>
  <si>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</si>
  <si>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</si>
  <si>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</si>
  <si>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</si>
  <si>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</si>
  <si>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</si>
  <si>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</si>
  <si>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</si>
  <si>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</si>
  <si>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</si>
  <si>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</si>
  <si>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</si>
  <si>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</si>
  <si>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</si>
  <si>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</si>
  <si>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</si>
  <si>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</si>
  <si>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</si>
  <si>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</si>
  <si>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</si>
  <si>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</si>
  <si>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</si>
  <si>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</si>
  <si>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</si>
  <si>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</si>
  <si>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</si>
  <si>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</si>
  <si>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</si>
  <si>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</si>
  <si>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</si>
  <si>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</si>
  <si>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</si>
  <si>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</si>
  <si>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</si>
  <si>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</si>
  <si>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</si>
  <si>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</si>
  <si>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</si>
  <si>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</si>
  <si>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</si>
  <si>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</si>
  <si>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</si>
  <si>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</si>
  <si>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</si>
  <si>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</si>
  <si>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</si>
  <si>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</si>
  <si>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</si>
  <si>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</si>
  <si>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</si>
  <si>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</si>
  <si>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</si>
  <si>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</si>
  <si>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</si>
  <si>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</si>
  <si>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</si>
  <si>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</si>
  <si>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</si>
  <si>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</si>
  <si>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</si>
  <si>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</si>
  <si>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</si>
  <si>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</si>
  <si>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</si>
  <si>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</si>
  <si>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</si>
  <si>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</si>
  <si>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</si>
  <si>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</si>
  <si>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</si>
  <si>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</si>
  <si>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</si>
  <si>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</si>
  <si>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</si>
  <si>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</si>
  <si>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</si>
  <si>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</si>
  <si>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</si>
  <si>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</si>
  <si>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</si>
  <si>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</si>
  <si>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</si>
  <si>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</si>
  <si>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</si>
  <si>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</si>
  <si>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</si>
  <si>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</si>
  <si>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</si>
  <si>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</si>
  <si>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</si>
  <si>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</si>
  <si>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</si>
  <si>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</si>
  <si>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</si>
  <si>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</si>
  <si>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</si>
  <si>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</si>
  <si>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</si>
  <si>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</si>
  <si>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</si>
  <si>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</si>
  <si>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</si>
  <si>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</si>
  <si>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</si>
  <si>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</si>
  <si>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</si>
  <si>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</si>
  <si>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</si>
  <si>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</si>
  <si>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</si>
  <si>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</si>
  <si>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</si>
  <si>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</si>
  <si>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</si>
  <si>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</si>
  <si>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</si>
  <si>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</si>
  <si>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</si>
  <si>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</si>
  <si>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</si>
  <si>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</si>
  <si>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</si>
  <si>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</si>
  <si>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</si>
  <si>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</si>
  <si>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</si>
  <si>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</si>
  <si>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</si>
  <si>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</si>
  <si>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</si>
  <si>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</si>
  <si>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</si>
  <si>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</si>
  <si>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</si>
  <si>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</si>
  <si>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</si>
  <si>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</si>
  <si>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</si>
  <si>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</si>
  <si>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</si>
  <si>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</si>
  <si>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</si>
  <si>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</si>
  <si>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</si>
  <si>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</si>
  <si>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</si>
  <si>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</si>
  <si>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</si>
  <si>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</si>
  <si>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</si>
  <si>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</si>
  <si>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</si>
  <si>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</si>
  <si>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</si>
  <si>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</si>
  <si>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</si>
  <si>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</si>
  <si>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</si>
  <si>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</si>
  <si>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</si>
  <si>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</si>
  <si>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</si>
  <si>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</si>
  <si>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</si>
  <si>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</si>
  <si>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</si>
  <si>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</si>
  <si>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</si>
  <si>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</si>
  <si>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</si>
  <si>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</si>
  <si>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</si>
  <si>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</si>
  <si>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</si>
  <si>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</si>
  <si>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</si>
  <si>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</si>
  <si>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</si>
  <si>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</si>
  <si>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</si>
  <si>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</si>
  <si>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</si>
  <si>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</si>
  <si>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</si>
  <si>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</si>
  <si>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</si>
  <si>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</si>
  <si>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</si>
  <si>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</si>
  <si>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</si>
  <si>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</si>
  <si>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</si>
  <si>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</si>
  <si>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</si>
  <si>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</si>
  <si>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</si>
  <si>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</si>
  <si>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</si>
  <si>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</si>
  <si>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</si>
  <si>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</si>
  <si>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</si>
  <si>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</si>
  <si>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</si>
  <si>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</si>
  <si>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</si>
  <si>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</si>
  <si>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</si>
  <si>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</si>
  <si>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</si>
  <si>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</si>
  <si>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</si>
  <si>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</si>
  <si>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</si>
  <si>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</si>
  <si>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</si>
  <si>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</si>
  <si>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</si>
  <si>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</si>
  <si>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</si>
  <si>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</si>
  <si>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</si>
  <si>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</si>
  <si>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</si>
  <si>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</si>
  <si>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</si>
  <si>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</si>
  <si>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</si>
  <si>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</si>
  <si>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</si>
  <si>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</si>
  <si>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</si>
  <si>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</si>
  <si>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</si>
  <si>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</si>
  <si>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</si>
  <si>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</si>
  <si>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</si>
  <si>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</si>
  <si>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</si>
  <si>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</si>
  <si>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</si>
  <si>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</si>
  <si>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</si>
  <si>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</si>
  <si>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</si>
  <si>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</si>
  <si>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</si>
  <si>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</si>
  <si>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</si>
  <si>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</si>
  <si>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</si>
  <si>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</si>
  <si>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</si>
  <si>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</si>
  <si>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</si>
  <si>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</si>
  <si>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</si>
  <si>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</si>
  <si>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</si>
  <si>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</si>
  <si>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</si>
  <si>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</si>
  <si>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</si>
  <si>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</si>
  <si>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</si>
  <si>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</si>
  <si>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</si>
  <si>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</si>
  <si>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</si>
  <si>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</si>
  <si>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</si>
  <si>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</si>
  <si>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</si>
  <si>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</si>
  <si>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</si>
  <si>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</si>
  <si>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</si>
  <si>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</si>
  <si>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</si>
  <si>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</si>
  <si>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</si>
  <si>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</si>
  <si>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</si>
  <si>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</si>
  <si>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</si>
  <si>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</si>
  <si>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</si>
  <si>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</si>
  <si>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</si>
  <si>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</si>
  <si>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</si>
  <si>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</si>
  <si>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</si>
  <si>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</si>
  <si>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</si>
  <si>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</si>
  <si>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</si>
  <si>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</si>
  <si>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</si>
  <si>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</si>
  <si>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</si>
  <si>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</si>
  <si>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</si>
  <si>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</si>
  <si>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</si>
  <si>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</si>
  <si>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</si>
  <si>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</si>
  <si>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</si>
  <si>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</si>
  <si>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</si>
  <si>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</si>
  <si>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</si>
  <si>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</si>
  <si>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</si>
  <si>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</si>
  <si>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</si>
  <si>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</si>
  <si>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</si>
  <si>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</si>
  <si>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</si>
  <si>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</si>
  <si>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</si>
  <si>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</si>
  <si>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</si>
  <si>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</si>
  <si>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</si>
  <si>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</si>
  <si>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</si>
  <si>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</si>
  <si>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</si>
  <si>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</si>
  <si>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</si>
  <si>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</si>
  <si>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</si>
  <si>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</si>
  <si>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</si>
  <si>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</si>
  <si>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</si>
  <si>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</si>
  <si>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</si>
  <si>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</si>
  <si>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</si>
  <si>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</si>
  <si>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</si>
  <si>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</si>
  <si>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</si>
  <si>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</si>
  <si>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</si>
  <si>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</si>
  <si>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</si>
  <si>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</si>
  <si>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</si>
  <si>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</si>
  <si>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</si>
  <si>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</si>
  <si>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</si>
  <si>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</si>
  <si>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</si>
  <si>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</si>
  <si>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</si>
  <si>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</si>
  <si>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</si>
  <si>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</si>
  <si>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</si>
  <si>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</si>
  <si>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</si>
  <si>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</si>
  <si>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</si>
  <si>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</si>
  <si>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</si>
  <si>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</si>
  <si>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</si>
  <si>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</si>
  <si>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</si>
  <si>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</si>
  <si>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</si>
  <si>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</si>
  <si>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</si>
  <si>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</si>
  <si>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</si>
  <si>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</si>
  <si>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</si>
  <si>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</si>
  <si>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</si>
  <si>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</si>
  <si>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</si>
  <si>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</si>
  <si>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</si>
  <si>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</si>
  <si>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</si>
  <si>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</si>
  <si>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</si>
  <si>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</si>
  <si>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</si>
  <si>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</si>
  <si>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</si>
  <si>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</si>
  <si>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</si>
  <si>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</si>
  <si>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</si>
  <si>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</si>
  <si>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</si>
  <si>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</si>
  <si>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</si>
  <si>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</si>
  <si>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</si>
  <si>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</si>
  <si>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</si>
  <si>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</si>
  <si>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</si>
  <si>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</si>
  <si>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</si>
  <si>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</si>
  <si>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</si>
  <si>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</si>
  <si>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</si>
  <si>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</si>
  <si>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</si>
  <si>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</si>
  <si>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</si>
  <si>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</si>
  <si>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</si>
  <si>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</si>
  <si>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</si>
  <si>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</si>
  <si>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</si>
  <si>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</si>
  <si>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</si>
  <si>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</si>
  <si>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</si>
  <si>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</si>
  <si>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</si>
  <si>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</si>
  <si>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</si>
  <si>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</si>
  <si>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</si>
  <si>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</si>
  <si>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</si>
  <si>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</si>
  <si>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</si>
  <si>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</si>
  <si>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</si>
  <si>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</si>
  <si>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</si>
  <si>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</si>
  <si>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</si>
  <si>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</si>
  <si>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</si>
  <si>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</si>
  <si>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</si>
  <si>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</si>
  <si>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</si>
  <si>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</si>
  <si>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</si>
  <si>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</si>
  <si>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</si>
  <si>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</si>
  <si>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</si>
  <si>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</si>
  <si>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</si>
  <si>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</si>
  <si>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</si>
  <si>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</si>
  <si>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</si>
  <si>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</si>
  <si>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</si>
  <si>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</si>
  <si>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</si>
  <si>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</si>
  <si>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</si>
  <si>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</si>
  <si>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</si>
  <si>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</si>
  <si>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</si>
  <si>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</si>
  <si>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</si>
  <si>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</si>
  <si>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</si>
  <si>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</si>
  <si>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</si>
  <si>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</si>
  <si>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</si>
  <si>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</si>
  <si>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</si>
  <si>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</si>
  <si>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</si>
  <si>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</si>
  <si>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</si>
  <si>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</si>
  <si>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</si>
  <si>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</si>
  <si>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</si>
  <si>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</si>
  <si>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</si>
  <si>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</si>
  <si>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</si>
  <si>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</si>
  <si>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</si>
  <si>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</si>
  <si>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</si>
  <si>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</si>
  <si>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</si>
  <si>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</si>
  <si>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</si>
  <si>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</si>
  <si>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</si>
  <si>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</si>
  <si>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</si>
  <si>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</si>
  <si>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</si>
  <si>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</si>
  <si>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</si>
  <si>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</si>
  <si>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</si>
  <si>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</si>
  <si>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</si>
  <si>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</si>
  <si>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</si>
  <si>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</si>
  <si>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</si>
  <si>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</si>
  <si>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</si>
  <si>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</si>
  <si>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</si>
  <si>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</si>
  <si>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</si>
  <si>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</si>
  <si>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</si>
  <si>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</si>
  <si>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</si>
  <si>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</si>
  <si>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</si>
  <si>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</si>
  <si>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</si>
  <si>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</si>
  <si>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</si>
  <si>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</si>
  <si>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</si>
  <si>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</si>
  <si>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</si>
  <si>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</si>
  <si>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</si>
  <si>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</si>
  <si>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</si>
  <si>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</si>
  <si>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</si>
  <si>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</si>
  <si>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</si>
  <si>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</si>
  <si>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</si>
  <si>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</si>
  <si>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</si>
  <si>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</si>
  <si>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</si>
  <si>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</si>
  <si>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</si>
  <si>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</si>
  <si>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</si>
  <si>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</si>
  <si>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</si>
  <si>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</si>
  <si>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</si>
  <si>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</si>
  <si>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</si>
  <si>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</si>
  <si>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</si>
  <si>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</si>
  <si>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</si>
  <si>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</si>
  <si>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</si>
  <si>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</si>
  <si>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</si>
  <si>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</si>
  <si>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</si>
  <si>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</si>
  <si>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</si>
  <si>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</si>
  <si>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</si>
  <si>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</si>
  <si>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</si>
  <si>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</si>
  <si>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</si>
  <si>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</si>
  <si>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</si>
  <si>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</si>
  <si>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</si>
  <si>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</si>
  <si>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</si>
  <si>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</si>
  <si>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</si>
  <si>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</si>
  <si>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</si>
  <si>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</si>
  <si>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</si>
  <si>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</si>
  <si>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</si>
  <si>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</si>
  <si>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</si>
  <si>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</si>
  <si>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</si>
  <si>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</si>
  <si>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</si>
  <si>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</si>
  <si>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</si>
  <si>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</si>
  <si>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</si>
  <si>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</si>
  <si>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</si>
  <si>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</si>
  <si>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</si>
  <si>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</si>
  <si>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</si>
  <si>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</si>
  <si>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</si>
  <si>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</si>
  <si>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</si>
  <si>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</si>
  <si>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</si>
  <si>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</si>
  <si>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</si>
  <si>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</si>
  <si>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</si>
  <si>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</si>
  <si>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</si>
  <si>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</si>
  <si>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</si>
  <si>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</si>
  <si>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</si>
  <si>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</si>
  <si>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</si>
  <si>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</si>
  <si>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</si>
  <si>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</si>
  <si>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</si>
  <si>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</si>
  <si>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</si>
  <si>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</si>
  <si>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</si>
  <si>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</si>
  <si>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</si>
  <si>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</si>
  <si>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</si>
  <si>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</si>
  <si>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</si>
  <si>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</si>
  <si>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</si>
  <si>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</si>
  <si>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</si>
  <si>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</si>
  <si>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</si>
  <si>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</si>
  <si>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</si>
  <si>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</si>
  <si>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</si>
  <si>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</si>
  <si>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</si>
  <si>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</si>
  <si>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</si>
  <si>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</si>
  <si>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</si>
  <si>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</si>
  <si>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</si>
  <si>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</si>
  <si>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</si>
  <si>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</si>
  <si>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</si>
  <si>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</si>
  <si>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</si>
  <si>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</si>
  <si>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</si>
  <si>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</si>
  <si>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</si>
  <si>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</si>
  <si>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</si>
  <si>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</si>
  <si>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</si>
  <si>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</si>
  <si>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</si>
  <si>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</si>
  <si>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</si>
  <si>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</si>
  <si>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</si>
  <si>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</si>
  <si>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</si>
  <si>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</si>
  <si>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</si>
  <si>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</si>
  <si>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</si>
  <si>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</si>
  <si>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</si>
  <si>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</si>
  <si>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</si>
  <si>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</si>
  <si>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</si>
  <si>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</si>
  <si>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</si>
  <si>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</si>
  <si>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</si>
  <si>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</si>
  <si>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</si>
  <si>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</si>
  <si>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</si>
  <si>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</si>
  <si>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</si>
  <si>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</si>
  <si>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</si>
  <si>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</si>
  <si>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</si>
  <si>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</si>
  <si>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</si>
  <si>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</si>
  <si>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</si>
  <si>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</si>
  <si>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</si>
  <si>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</si>
  <si>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</si>
  <si>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</si>
  <si>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</si>
  <si>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</si>
  <si>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</si>
  <si>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</si>
  <si>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</si>
  <si>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</si>
  <si>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</si>
  <si>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</si>
  <si>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</si>
  <si>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</si>
  <si>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</si>
  <si>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</si>
  <si>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</si>
  <si>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</si>
  <si>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</si>
  <si>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</si>
  <si>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</si>
  <si>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</si>
  <si>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</si>
  <si>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</si>
  <si>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</si>
  <si>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</si>
  <si>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</si>
  <si>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</si>
  <si>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</si>
  <si>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</si>
  <si>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</si>
  <si>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</si>
  <si>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</si>
  <si>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</si>
  <si>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</si>
  <si>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</si>
  <si>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</si>
  <si>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</si>
  <si>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</si>
  <si>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</si>
  <si>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</si>
  <si>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</si>
  <si>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</si>
  <si>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</si>
  <si>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</si>
  <si>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</si>
  <si>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</si>
  <si>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</si>
  <si>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</si>
  <si>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</si>
  <si>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</si>
  <si>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</si>
  <si>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</si>
  <si>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</si>
  <si>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</si>
  <si>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</si>
  <si>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</si>
  <si>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</si>
  <si>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</si>
  <si>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</si>
  <si>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</si>
  <si>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</si>
  <si>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</si>
  <si>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</si>
  <si>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</si>
  <si>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</si>
  <si>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</si>
  <si>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</si>
  <si>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</si>
  <si>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</si>
  <si>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</si>
  <si>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</si>
  <si>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</si>
  <si>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</si>
  <si>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</si>
  <si>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</si>
  <si>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</si>
  <si>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</si>
  <si>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</si>
  <si>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</si>
  <si>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</si>
  <si>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</si>
  <si>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</si>
  <si>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</si>
  <si>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</si>
  <si>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</si>
  <si>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</si>
  <si>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</si>
  <si>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</si>
  <si>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</si>
  <si>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</si>
  <si>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</si>
  <si>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</si>
  <si>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</si>
  <si>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</si>
  <si>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</si>
  <si>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</si>
  <si>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</si>
  <si>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</si>
  <si>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</si>
  <si>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</si>
  <si>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</si>
  <si>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</si>
  <si>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</si>
  <si>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</si>
  <si>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</si>
  <si>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</si>
  <si>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</si>
  <si>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</si>
  <si>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</si>
  <si>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</si>
  <si>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</si>
  <si>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</si>
  <si>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</si>
  <si>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</si>
  <si>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</si>
  <si>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</si>
  <si>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</si>
  <si>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</si>
  <si>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</si>
  <si>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</si>
  <si>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</si>
  <si>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</si>
  <si>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</si>
  <si>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</si>
  <si>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</si>
  <si>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</si>
  <si>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</si>
  <si>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</si>
  <si>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</si>
  <si>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</si>
  <si>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</si>
  <si>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</si>
  <si>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</si>
  <si>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</si>
  <si>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</si>
  <si>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</si>
  <si>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</si>
  <si>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</si>
  <si>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</si>
  <si>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</si>
  <si>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</si>
  <si>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</si>
  <si>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</si>
  <si>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</si>
  <si>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</si>
  <si>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</si>
  <si>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</si>
  <si>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</si>
  <si>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</si>
  <si>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</si>
  <si>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</si>
  <si>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</si>
  <si>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</si>
  <si>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</si>
  <si>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</si>
  <si>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</si>
  <si>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</si>
  <si>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</si>
  <si>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</si>
  <si>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</si>
  <si>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</si>
  <si>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</si>
  <si>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</si>
  <si>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</si>
  <si>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</si>
  <si>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</si>
  <si>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</si>
  <si>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</si>
  <si>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</si>
  <si>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</si>
  <si>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</si>
  <si>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</si>
  <si>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</si>
  <si>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</si>
  <si>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</si>
  <si>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</si>
  <si>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</si>
  <si>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</si>
  <si>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</si>
  <si>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</si>
  <si>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</si>
  <si>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</si>
  <si>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</si>
  <si>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</si>
  <si>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</si>
  <si>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</si>
  <si>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</si>
  <si>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</si>
  <si>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</si>
  <si>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</si>
  <si>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</si>
  <si>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</si>
  <si>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</si>
  <si>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</si>
  <si>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</si>
  <si>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</si>
  <si>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</si>
  <si>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</si>
  <si>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</si>
  <si>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</si>
  <si>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</si>
  <si>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</si>
  <si>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</si>
  <si>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</si>
  <si>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</si>
  <si>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</si>
  <si>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</si>
  <si>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</si>
  <si>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</si>
  <si>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</si>
  <si>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</si>
  <si>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</si>
  <si>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</si>
  <si>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</si>
  <si>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</si>
  <si>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</si>
  <si>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</si>
  <si>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</si>
  <si>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</si>
  <si>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</si>
  <si>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</si>
  <si>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</si>
  <si>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</si>
  <si>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</si>
  <si>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</si>
  <si>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</si>
  <si>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</si>
  <si>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</si>
  <si>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</si>
  <si>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</si>
  <si>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</si>
  <si>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</si>
  <si>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</si>
  <si>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</si>
  <si>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</si>
  <si>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</si>
  <si>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</si>
  <si>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</si>
  <si>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</si>
  <si>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</si>
  <si>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</si>
  <si>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</si>
  <si>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</si>
  <si>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</si>
  <si>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</si>
  <si>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</si>
  <si>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</si>
  <si>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</si>
  <si>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</si>
  <si>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</si>
  <si>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</si>
  <si>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</si>
  <si>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</si>
  <si>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</si>
  <si>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</si>
  <si>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</si>
  <si>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</si>
  <si>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</si>
  <si>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</si>
  <si>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</si>
  <si>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</si>
  <si>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</si>
  <si>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</si>
  <si>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</si>
  <si>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</si>
  <si>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</si>
  <si>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</si>
  <si>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</si>
  <si>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</si>
  <si>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</si>
  <si>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</si>
  <si>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</si>
  <si>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</si>
  <si>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</si>
  <si>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</si>
  <si>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</si>
  <si>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</si>
  <si>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</si>
  <si>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</si>
  <si>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</si>
  <si>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</si>
  <si>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</si>
  <si>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</si>
  <si>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</si>
  <si>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</si>
  <si>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</si>
  <si>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</si>
  <si>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</si>
  <si>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</si>
  <si>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</si>
  <si>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</si>
  <si>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</si>
  <si>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</si>
  <si>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</si>
  <si>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</si>
  <si>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</si>
  <si>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</si>
  <si>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</si>
  <si>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</si>
  <si>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</si>
  <si>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</si>
  <si>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</si>
  <si>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</si>
  <si>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</si>
  <si>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</si>
  <si>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</si>
  <si>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</si>
  <si>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</si>
  <si>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</si>
  <si>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</si>
  <si>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</si>
  <si>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</si>
  <si>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</si>
  <si>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</si>
  <si>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</si>
  <si>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</si>
  <si>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</si>
  <si>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</si>
  <si>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</si>
  <si>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</si>
  <si>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</si>
  <si>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</si>
  <si>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</si>
  <si>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</si>
  <si>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</si>
  <si>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</si>
  <si>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</si>
  <si>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</si>
  <si>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</si>
  <si>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</si>
  <si>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</si>
  <si>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</si>
  <si>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</si>
  <si>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</si>
  <si>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</si>
  <si>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</si>
  <si>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</si>
  <si>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</si>
  <si>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</si>
  <si>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</si>
  <si>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</si>
  <si>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</si>
  <si>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</si>
  <si>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</si>
  <si>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</si>
  <si>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</si>
  <si>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</si>
  <si>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</si>
  <si>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</si>
  <si>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</si>
  <si>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</si>
  <si>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</si>
  <si>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</si>
  <si>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</si>
  <si>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</si>
  <si>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</si>
  <si>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</si>
  <si>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</si>
  <si>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</si>
  <si>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</si>
  <si>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</si>
  <si>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</si>
  <si>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</si>
  <si>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</si>
  <si>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</si>
  <si>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</si>
  <si>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</si>
  <si>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</si>
  <si>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</si>
  <si>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</si>
  <si>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</si>
  <si>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</si>
  <si>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</si>
  <si>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</si>
  <si>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</si>
  <si>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</si>
  <si>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</si>
  <si>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</si>
  <si>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</si>
  <si>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</si>
  <si>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</si>
  <si>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</si>
  <si>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</si>
  <si>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</si>
  <si>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</si>
  <si>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</si>
  <si>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</si>
  <si>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</si>
  <si>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</si>
  <si>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</si>
  <si>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</si>
  <si>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</si>
  <si>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</si>
  <si>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</si>
  <si>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</si>
  <si>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</si>
  <si>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</si>
  <si>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</si>
  <si>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</si>
  <si>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</si>
  <si>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</si>
  <si>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</si>
  <si>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</si>
  <si>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</si>
  <si>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</si>
  <si>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</si>
  <si>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</si>
  <si>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</si>
  <si>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</si>
  <si>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</si>
  <si>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</si>
  <si>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</si>
  <si>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</si>
  <si>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</si>
  <si>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</si>
  <si>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</si>
  <si>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</si>
  <si>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</si>
  <si>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</si>
  <si>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</si>
  <si>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</si>
  <si>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</si>
  <si>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</si>
  <si>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</si>
  <si>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</si>
  <si>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</si>
  <si>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</si>
  <si>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</si>
  <si>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</si>
  <si>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</si>
  <si>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</si>
  <si>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</si>
  <si>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</si>
  <si>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</si>
  <si>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</si>
  <si>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</si>
  <si>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</si>
  <si>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</si>
  <si>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</si>
  <si>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</si>
  <si>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</si>
  <si>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</si>
  <si>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</si>
  <si>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</si>
  <si>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</si>
  <si>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</si>
  <si>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</si>
  <si>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</si>
  <si>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</si>
  <si>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</si>
  <si>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</si>
  <si>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</si>
  <si>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</si>
  <si>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</si>
  <si>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</si>
  <si>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</si>
  <si>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</si>
  <si>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</si>
  <si>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</si>
  <si>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</si>
  <si>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</si>
  <si>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</si>
  <si>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</si>
  <si>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</si>
  <si>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</si>
  <si>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</si>
  <si>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</si>
  <si>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</si>
  <si>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</si>
  <si>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</si>
  <si>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</si>
  <si>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</si>
  <si>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</si>
  <si>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</si>
  <si>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</si>
  <si>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</si>
  <si>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</si>
  <si>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</si>
  <si>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</si>
  <si>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</si>
  <si>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</si>
  <si>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</si>
  <si>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</si>
  <si>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</si>
  <si>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</si>
  <si>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</si>
  <si>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</si>
  <si>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</si>
  <si>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</si>
  <si>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</si>
  <si>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</si>
  <si>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</si>
  <si>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</si>
  <si>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</si>
  <si>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</si>
  <si>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</si>
  <si>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</si>
  <si>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</si>
  <si>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</si>
  <si>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</si>
  <si>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</si>
  <si>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</si>
  <si>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</si>
  <si>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</si>
  <si>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</si>
  <si>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</si>
  <si>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</si>
  <si>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</si>
  <si>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</si>
  <si>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</si>
  <si>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</si>
  <si>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</si>
  <si>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</si>
  <si>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</si>
  <si>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</si>
  <si>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</si>
  <si>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</si>
  <si>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</si>
  <si>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</si>
  <si>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</si>
  <si>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</si>
  <si>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</si>
  <si>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</si>
  <si>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</si>
  <si>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</si>
  <si>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</si>
  <si>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</si>
  <si>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</si>
  <si>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</si>
  <si>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</si>
  <si>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</si>
  <si>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</si>
  <si>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</si>
  <si>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</si>
  <si>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</si>
  <si>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</si>
  <si>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</si>
  <si>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</si>
  <si>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</si>
  <si>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</si>
  <si>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</si>
  <si>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</si>
  <si>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</si>
  <si>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</si>
  <si>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</si>
  <si>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</si>
  <si>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</si>
  <si>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</si>
  <si>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</si>
  <si>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</si>
  <si>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</si>
  <si>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</si>
  <si>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</si>
  <si>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</si>
  <si>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</si>
  <si>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</si>
  <si>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</si>
  <si>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</si>
  <si>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</si>
  <si>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</si>
  <si>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</si>
  <si>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</si>
  <si>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</si>
  <si>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</si>
  <si>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</si>
  <si>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</si>
  <si>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</si>
  <si>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</si>
  <si>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</si>
  <si>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</si>
  <si>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</si>
  <si>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</si>
  <si>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</si>
  <si>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</si>
  <si>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</si>
  <si>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</si>
  <si>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</si>
  <si>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</si>
  <si>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</si>
  <si>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</si>
  <si>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</si>
  <si>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</si>
  <si>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</si>
  <si>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</si>
  <si>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</si>
  <si>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</si>
  <si>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</si>
  <si>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</si>
  <si>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</si>
  <si>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</si>
  <si>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</si>
  <si>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</si>
  <si>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</si>
  <si>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</si>
  <si>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</si>
  <si>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</si>
  <si>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</si>
  <si>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</si>
  <si>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</si>
  <si>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</si>
  <si>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</si>
  <si>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</si>
  <si>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</si>
  <si>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</si>
  <si>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</si>
  <si>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</si>
  <si>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</si>
  <si>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</si>
  <si>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</si>
  <si>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</si>
  <si>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</si>
  <si>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</si>
  <si>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</si>
  <si>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</si>
  <si>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</si>
  <si>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</si>
  <si>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</si>
  <si>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</si>
  <si>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</si>
  <si>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</si>
  <si>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</si>
  <si>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</si>
  <si>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</si>
  <si>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</si>
  <si>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</si>
  <si>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</si>
  <si>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</si>
  <si>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</si>
  <si>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</si>
  <si>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</si>
  <si>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</si>
  <si>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</si>
  <si>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</si>
  <si>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</si>
  <si>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</si>
  <si>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</si>
  <si>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</si>
  <si>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</si>
  <si>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</si>
  <si>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</si>
  <si>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</si>
  <si>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</si>
  <si>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</si>
  <si>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</si>
  <si>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</si>
  <si>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</si>
  <si>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</si>
  <si>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</si>
  <si>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</si>
  <si>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</si>
  <si>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</si>
  <si>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</si>
  <si>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</si>
  <si>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</si>
  <si>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</si>
  <si>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</si>
  <si>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</si>
  <si>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</si>
  <si>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</si>
  <si>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</si>
  <si>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</si>
  <si>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</si>
  <si>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</si>
  <si>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</si>
  <si>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</si>
  <si>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</si>
  <si>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</si>
  <si>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</si>
  <si>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</si>
  <si>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</si>
  <si>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</si>
  <si>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</si>
  <si>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</si>
  <si>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</si>
  <si>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</si>
  <si>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</si>
  <si>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</si>
  <si>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</si>
  <si>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</si>
  <si>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</si>
  <si>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</si>
  <si>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</si>
  <si>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</si>
  <si>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</si>
  <si>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</si>
  <si>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</si>
  <si>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</si>
  <si>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</si>
  <si>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</si>
  <si>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</si>
  <si>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</si>
  <si>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</si>
  <si>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</si>
  <si>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</si>
  <si>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</si>
  <si>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</si>
  <si>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</si>
  <si>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</si>
  <si>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</si>
  <si>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</si>
  <si>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</si>
  <si>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</si>
  <si>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</si>
  <si>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</si>
  <si>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</si>
  <si>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</si>
  <si>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</si>
  <si>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</si>
  <si>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</si>
  <si>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</si>
  <si>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</si>
  <si>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</si>
  <si>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</si>
  <si>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</si>
  <si>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</si>
  <si>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</si>
  <si>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</si>
  <si>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</si>
  <si>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</si>
  <si>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</si>
  <si>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</si>
  <si>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</si>
  <si>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</si>
  <si>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</si>
  <si>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</si>
  <si>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</si>
  <si>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</si>
  <si>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</si>
  <si>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</si>
  <si>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</si>
  <si>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</si>
  <si>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</si>
  <si>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</si>
  <si>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</si>
  <si>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</si>
  <si>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</si>
  <si>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</si>
  <si>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</si>
  <si>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</si>
  <si>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</si>
  <si>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</si>
  <si>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</si>
  <si>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</si>
  <si>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</si>
  <si>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</si>
  <si>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</si>
  <si>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</si>
  <si>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</si>
  <si>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</si>
  <si>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</si>
  <si>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</si>
  <si>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</si>
  <si>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</si>
  <si>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</si>
  <si>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</si>
  <si>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</si>
  <si>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</si>
  <si>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</si>
  <si>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</si>
  <si>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</si>
  <si>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</si>
  <si>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</si>
  <si>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</si>
  <si>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</si>
  <si>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</si>
  <si>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</si>
  <si>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</si>
  <si>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</si>
  <si>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</si>
  <si>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</si>
  <si>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</si>
  <si>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</si>
  <si>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</si>
  <si>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</si>
  <si>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</si>
  <si>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</si>
  <si>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</si>
  <si>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</si>
  <si>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</si>
  <si>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</si>
  <si>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</si>
  <si>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</si>
  <si>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</si>
  <si>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</si>
  <si>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</si>
  <si>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</si>
  <si>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</si>
  <si>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</si>
  <si>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</si>
  <si>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</si>
  <si>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</si>
  <si>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</si>
  <si>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</si>
  <si>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</si>
  <si>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</si>
  <si>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</si>
  <si>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</si>
  <si>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</si>
  <si>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</si>
  <si>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</si>
  <si>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</si>
  <si>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</si>
  <si>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</si>
  <si>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</si>
  <si>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</si>
  <si>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</si>
  <si>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</si>
  <si>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</si>
  <si>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</si>
  <si>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</si>
  <si>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</si>
  <si>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</si>
  <si>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</si>
  <si>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</si>
  <si>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</si>
  <si>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</si>
  <si>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</si>
  <si>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</si>
  <si>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</si>
  <si>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</si>
  <si>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</si>
  <si>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</si>
  <si>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</si>
  <si>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</si>
  <si>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</si>
  <si>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</si>
  <si>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</si>
  <si>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</si>
  <si>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</si>
  <si>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</si>
  <si>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</si>
  <si>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</si>
  <si>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</si>
  <si>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</si>
  <si>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</si>
  <si>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</si>
  <si>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</si>
  <si>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</si>
  <si>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</si>
  <si>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</si>
  <si>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</si>
  <si>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</si>
  <si>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</si>
  <si>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</si>
  <si>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</si>
  <si>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</si>
  <si>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</si>
  <si>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</si>
  <si>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</si>
  <si>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</si>
  <si>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</si>
  <si>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</si>
  <si>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</si>
  <si>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</si>
  <si>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</si>
  <si>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</si>
  <si>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</si>
  <si>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</si>
  <si>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</si>
  <si>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</si>
  <si>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</si>
  <si>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</si>
  <si>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</si>
  <si>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</si>
  <si>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</si>
  <si>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</si>
  <si>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</si>
  <si>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</si>
  <si>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</si>
  <si>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</si>
  <si>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</si>
  <si>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</si>
  <si>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</si>
  <si>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</si>
  <si>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</si>
  <si>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</si>
  <si>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</si>
  <si>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</si>
  <si>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</si>
  <si>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</si>
  <si>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</si>
  <si>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</si>
  <si>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</si>
  <si>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</si>
  <si>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</si>
  <si>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</si>
  <si>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</si>
  <si>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</si>
  <si>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</si>
  <si>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</si>
  <si>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</si>
  <si>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</si>
  <si>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</si>
  <si>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</si>
  <si>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</si>
  <si>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</si>
  <si>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</si>
  <si>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</si>
  <si>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</si>
  <si>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</si>
  <si>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</si>
  <si>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</si>
  <si>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</si>
  <si>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</si>
  <si>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</si>
  <si>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</si>
  <si>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</si>
  <si>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</si>
  <si>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</si>
  <si>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</si>
  <si>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</si>
  <si>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</si>
  <si>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</si>
  <si>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</si>
  <si>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</si>
  <si>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</si>
  <si>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</si>
  <si>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</si>
  <si>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</si>
  <si>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</si>
  <si>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</si>
  <si>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</si>
  <si>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</si>
  <si>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</si>
  <si>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</si>
  <si>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</si>
  <si>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</si>
  <si>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</si>
  <si>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</si>
  <si>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</si>
  <si>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</si>
  <si>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</si>
  <si>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</si>
  <si>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</si>
  <si>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</si>
  <si>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</si>
  <si>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</si>
  <si>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</si>
  <si>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</si>
  <si>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</si>
  <si>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</si>
  <si>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</si>
  <si>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</si>
  <si>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</si>
  <si>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</si>
  <si>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</si>
  <si>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</si>
  <si>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</si>
  <si>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</si>
  <si>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</si>
  <si>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</si>
  <si>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</si>
  <si>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</si>
  <si>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</si>
  <si>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</si>
  <si>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</si>
  <si>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</si>
  <si>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</si>
  <si>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</si>
  <si>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</si>
  <si>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</si>
  <si>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</si>
  <si>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</si>
  <si>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</si>
  <si>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</si>
  <si>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</si>
  <si>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</si>
  <si>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</si>
  <si>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</si>
  <si>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</si>
  <si>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</si>
  <si>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</si>
  <si>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</si>
  <si>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</si>
  <si>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</si>
  <si>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</si>
  <si>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</si>
  <si>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</si>
  <si>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</si>
  <si>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</si>
  <si>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</si>
  <si>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</si>
  <si>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</si>
  <si>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</si>
  <si>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</si>
  <si>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</si>
  <si>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</si>
  <si>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</si>
  <si>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</si>
  <si>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</si>
  <si>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</si>
  <si>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</si>
  <si>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</si>
  <si>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</si>
  <si>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</si>
  <si>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</si>
  <si>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</si>
  <si>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</si>
  <si>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</si>
  <si>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</si>
  <si>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</si>
  <si>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</si>
  <si>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</si>
  <si>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</si>
  <si>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</si>
  <si>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</si>
  <si>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</si>
  <si>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</si>
  <si>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</si>
  <si>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</si>
  <si>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</si>
  <si>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</si>
  <si>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</si>
  <si>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</si>
  <si>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</si>
  <si>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</si>
  <si>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</si>
  <si>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</si>
  <si>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</si>
  <si>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</si>
  <si>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</si>
  <si>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</si>
  <si>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</si>
  <si>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</si>
  <si>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</si>
  <si>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</si>
  <si>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</si>
  <si>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</si>
  <si>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</si>
  <si>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</si>
  <si>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</si>
  <si>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</si>
  <si>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</si>
  <si>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</si>
  <si>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</si>
  <si>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</si>
  <si>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</si>
  <si>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</si>
  <si>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</si>
  <si>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</si>
  <si>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</si>
  <si>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</si>
  <si>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</si>
  <si>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</si>
  <si>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</si>
  <si>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</si>
  <si>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</si>
  <si>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</si>
  <si>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</si>
  <si>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</si>
  <si>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</si>
  <si>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</si>
  <si>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</si>
  <si>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</si>
  <si>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</si>
  <si>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</si>
  <si>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</si>
  <si>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</si>
  <si>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</si>
  <si>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</si>
  <si>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</si>
  <si>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</si>
  <si>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</si>
  <si>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</si>
  <si>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</si>
  <si>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</si>
  <si>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</si>
  <si>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</si>
  <si>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</si>
  <si>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</si>
  <si>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</si>
  <si>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</si>
  <si>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</si>
  <si>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</si>
  <si>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</si>
  <si>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</si>
  <si>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</si>
  <si>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</si>
  <si>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</si>
  <si>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</si>
  <si>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</si>
  <si>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</si>
  <si>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</si>
  <si>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</si>
  <si>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</si>
  <si>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</si>
  <si>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</si>
  <si>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</si>
  <si>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</si>
  <si>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</si>
  <si>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</si>
  <si>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</si>
  <si>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</si>
  <si>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</si>
  <si>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</si>
  <si>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</si>
  <si>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</si>
  <si>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</si>
  <si>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</si>
  <si>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</si>
  <si>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</si>
  <si>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</si>
  <si>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</si>
  <si>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</si>
  <si>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</si>
  <si>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</si>
  <si>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</si>
  <si>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</si>
  <si>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</si>
  <si>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</si>
  <si>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</si>
  <si>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</si>
  <si>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</si>
  <si>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</si>
  <si>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</si>
  <si>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</si>
  <si>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</si>
  <si>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</si>
  <si>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</si>
  <si>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</si>
  <si>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</si>
  <si>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</si>
  <si>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</si>
  <si>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</si>
  <si>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</si>
  <si>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</si>
  <si>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</si>
  <si>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</si>
  <si>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</si>
  <si>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</si>
  <si>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</si>
  <si>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</si>
  <si>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</si>
  <si>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</si>
  <si>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</si>
  <si>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</si>
  <si>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</si>
  <si>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</si>
  <si>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</si>
  <si>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</si>
  <si>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</si>
  <si>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</si>
  <si>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</si>
  <si>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</si>
  <si>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</si>
  <si>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</si>
  <si>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</si>
  <si>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</si>
  <si>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</si>
  <si>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</si>
  <si>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</si>
  <si>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</si>
  <si>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</si>
  <si>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</si>
  <si>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</si>
  <si>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</si>
  <si>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</si>
  <si>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</si>
  <si>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</si>
  <si>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</si>
  <si>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</si>
  <si>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</si>
  <si>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</si>
  <si>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</si>
  <si>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</si>
  <si>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</si>
  <si>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</si>
  <si>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</si>
  <si>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</si>
  <si>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</si>
  <si>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</si>
  <si>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</si>
  <si>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</si>
  <si>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</si>
  <si>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</si>
  <si>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</si>
  <si>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</si>
  <si>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</si>
  <si>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</si>
  <si>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</si>
  <si>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</si>
  <si>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</si>
  <si>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</si>
  <si>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</si>
  <si>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</si>
  <si>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</si>
  <si>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</si>
  <si>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</si>
  <si>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</si>
  <si>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</si>
  <si>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</si>
  <si>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</si>
  <si>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</si>
  <si>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</si>
  <si>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</si>
  <si>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</si>
  <si>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</si>
  <si>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</si>
  <si>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</si>
  <si>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</si>
  <si>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</si>
  <si>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</si>
  <si>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</si>
  <si>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</si>
  <si>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</si>
  <si>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</si>
  <si>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</si>
  <si>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</si>
  <si>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</si>
  <si>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</si>
  <si>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</si>
  <si>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</si>
  <si>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</si>
  <si>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</si>
  <si>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</si>
  <si>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</si>
  <si>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</si>
  <si>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</si>
  <si>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</si>
  <si>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</si>
  <si>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</si>
  <si>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</si>
  <si>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</si>
  <si>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</si>
  <si>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</si>
  <si>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</si>
  <si>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</si>
  <si>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</si>
  <si>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</si>
  <si>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</si>
  <si>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</si>
  <si>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</si>
  <si>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</si>
  <si>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</si>
  <si>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</si>
  <si>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</si>
  <si>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</si>
  <si>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</si>
  <si>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</si>
  <si>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</si>
  <si>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</si>
  <si>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</si>
  <si>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</si>
  <si>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</si>
  <si>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</si>
  <si>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</si>
  <si>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</si>
  <si>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</si>
  <si>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</si>
  <si>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</si>
  <si>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</si>
  <si>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</si>
  <si>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</si>
  <si>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</si>
  <si>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</si>
  <si>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</si>
  <si>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</si>
  <si>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</si>
  <si>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</si>
  <si>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</si>
  <si>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</si>
  <si>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</si>
  <si>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</si>
  <si>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</si>
  <si>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</si>
  <si>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</si>
  <si>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</si>
  <si>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</si>
  <si>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</si>
  <si>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</si>
  <si>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</si>
  <si>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</si>
  <si>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</si>
  <si>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</si>
  <si>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</si>
  <si>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</si>
  <si>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</si>
  <si>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</si>
  <si>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</si>
  <si>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</si>
  <si>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</si>
  <si>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</si>
  <si>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</si>
  <si>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</si>
  <si>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</si>
  <si>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</si>
  <si>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</si>
  <si>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</si>
  <si>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</si>
  <si>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</si>
  <si>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</si>
  <si>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</si>
  <si>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</si>
  <si>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</si>
  <si>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</si>
  <si>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</si>
  <si>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</si>
  <si>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</si>
  <si>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</si>
  <si>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</si>
  <si>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</si>
  <si>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</si>
  <si>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</si>
  <si>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</si>
  <si>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</si>
  <si>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</si>
  <si>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</si>
  <si>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</si>
  <si>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</si>
  <si>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</si>
  <si>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</si>
  <si>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</si>
  <si>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</si>
  <si>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</si>
  <si>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</si>
  <si>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</si>
  <si>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</si>
  <si>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</si>
  <si>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</si>
  <si>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</si>
  <si>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</si>
  <si>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</si>
  <si>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</si>
  <si>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</si>
  <si>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</si>
  <si>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</si>
  <si>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</si>
  <si>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</si>
  <si>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</si>
  <si>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</si>
  <si>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</si>
  <si>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</si>
  <si>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</si>
  <si>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</si>
  <si>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</si>
  <si>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</si>
  <si>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</si>
  <si>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</si>
  <si>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</si>
  <si>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</si>
  <si>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</si>
  <si>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</si>
  <si>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</si>
  <si>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</si>
  <si>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</si>
  <si>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</si>
  <si>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</si>
  <si>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</si>
  <si>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</si>
  <si>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</si>
  <si>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</si>
  <si>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</si>
  <si>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</si>
  <si>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</si>
  <si>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</si>
  <si>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</si>
  <si>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</si>
  <si>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</si>
  <si>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</si>
  <si>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</si>
  <si>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</si>
  <si>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</si>
  <si>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</si>
  <si>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</si>
  <si>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</si>
  <si>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</si>
  <si>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</si>
  <si>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</si>
  <si>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</si>
  <si>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</si>
  <si>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</si>
  <si>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</si>
  <si>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</si>
  <si>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</si>
  <si>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</si>
  <si>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</si>
  <si>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</si>
  <si>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</si>
  <si>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</si>
  <si>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</si>
  <si>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</si>
  <si>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</si>
  <si>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</si>
  <si>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</si>
  <si>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</si>
  <si>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</si>
  <si>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</si>
  <si>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</si>
  <si>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</si>
  <si>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</si>
  <si>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</si>
  <si>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</si>
  <si>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</si>
  <si>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</si>
  <si>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</si>
  <si>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</si>
  <si>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</si>
  <si>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</si>
  <si>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</si>
  <si>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</si>
  <si>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</si>
  <si>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</si>
  <si>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</si>
  <si>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</si>
  <si>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</si>
  <si>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</si>
  <si>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</si>
  <si>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</si>
  <si>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</si>
  <si>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</si>
  <si>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</si>
  <si>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</si>
  <si>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</si>
  <si>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</si>
  <si>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</si>
  <si>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</si>
  <si>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</si>
  <si>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</si>
  <si>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</si>
  <si>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</si>
  <si>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</si>
  <si>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</si>
  <si>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</si>
  <si>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</si>
  <si>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</si>
  <si>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</si>
  <si>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</si>
  <si>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</si>
  <si>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</si>
  <si>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</si>
  <si>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</si>
  <si>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</si>
  <si>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</si>
  <si>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</si>
  <si>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</si>
  <si>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</si>
  <si>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</si>
  <si>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</si>
  <si>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</si>
  <si>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</si>
  <si>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</si>
  <si>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</si>
  <si>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</si>
  <si>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</si>
  <si>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</si>
  <si>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</si>
  <si>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</si>
  <si>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</si>
  <si>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</si>
  <si>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</si>
  <si>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</si>
  <si>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</si>
  <si>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</si>
  <si>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</si>
  <si>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</si>
  <si>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</si>
  <si>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</si>
  <si>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</si>
  <si>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</si>
  <si>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</si>
  <si>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</si>
  <si>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</si>
  <si>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</si>
  <si>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</si>
  <si>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</si>
  <si>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</si>
  <si>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</si>
  <si>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</si>
  <si>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</si>
  <si>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</si>
  <si>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</si>
  <si>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</si>
  <si>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</si>
  <si>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</si>
  <si>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</si>
  <si>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</si>
  <si>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</si>
  <si>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</si>
  <si>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</si>
  <si>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</si>
  <si>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</si>
  <si>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</si>
  <si>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</si>
  <si>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</si>
  <si>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</si>
  <si>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</si>
  <si>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</si>
  <si>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</si>
  <si>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</si>
  <si>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</si>
  <si>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</si>
  <si>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</si>
  <si>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</si>
  <si>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</si>
  <si>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</si>
  <si>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</si>
  <si>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</si>
  <si>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</si>
  <si>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</si>
  <si>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</si>
  <si>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</si>
  <si>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</si>
  <si>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</si>
  <si>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</si>
  <si>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</si>
  <si>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</si>
  <si>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</si>
  <si>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</si>
  <si>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</si>
  <si>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</si>
  <si>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</si>
  <si>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</si>
  <si>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</si>
  <si>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</si>
  <si>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</si>
  <si>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</si>
  <si>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</si>
  <si>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</si>
  <si>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</si>
  <si>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</si>
  <si>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</si>
  <si>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</si>
  <si>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</si>
  <si>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</si>
  <si>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</si>
  <si>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</si>
  <si>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</si>
  <si>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</si>
  <si>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</si>
  <si>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</si>
  <si>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</si>
  <si>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</si>
  <si>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</si>
  <si>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</si>
  <si>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</si>
  <si>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</si>
  <si>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</si>
  <si>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</si>
  <si>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</si>
  <si>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</si>
  <si>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</si>
  <si>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</si>
  <si>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</si>
  <si>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</si>
  <si>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</si>
  <si>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</si>
  <si>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</si>
  <si>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</si>
  <si>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</si>
  <si>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</si>
  <si>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</si>
  <si>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</si>
  <si>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</si>
  <si>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</si>
  <si>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</si>
  <si>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</si>
  <si>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</si>
  <si>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</si>
  <si>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</si>
  <si>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</si>
  <si>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</si>
  <si>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</si>
  <si>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</si>
  <si>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</si>
  <si>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</si>
  <si>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</si>
  <si>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</si>
  <si>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</si>
  <si>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</si>
  <si>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</si>
  <si>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</si>
  <si>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</si>
  <si>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</si>
  <si>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</si>
  <si>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</si>
  <si>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</si>
  <si>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</si>
  <si>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</si>
  <si>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</si>
  <si>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</si>
  <si>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</si>
  <si>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</si>
  <si>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</si>
  <si>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</si>
  <si>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</si>
  <si>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</si>
  <si>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</si>
  <si>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</si>
  <si>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</si>
  <si>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</si>
  <si>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</si>
  <si>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</si>
  <si>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</si>
  <si>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</si>
  <si>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</si>
  <si>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</si>
  <si>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</si>
  <si>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</si>
  <si>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</si>
  <si>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</si>
  <si>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</si>
  <si>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</si>
  <si>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</si>
  <si>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</si>
  <si>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</si>
  <si>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</si>
  <si>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</si>
  <si>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</si>
  <si>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</si>
  <si>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</si>
  <si>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</si>
  <si>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</si>
  <si>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</si>
  <si>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</si>
  <si>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</si>
  <si>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</si>
  <si>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</si>
  <si>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</si>
  <si>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</si>
  <si>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</si>
  <si>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</si>
  <si>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</si>
  <si>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</si>
  <si>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</si>
  <si>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</si>
  <si>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</si>
  <si>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</si>
  <si>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</si>
  <si>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</si>
  <si>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</si>
  <si>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</si>
  <si>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</si>
  <si>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</si>
  <si>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</si>
  <si>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</si>
  <si>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</si>
  <si>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</si>
  <si>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</si>
  <si>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</si>
  <si>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</si>
  <si>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</si>
  <si>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</si>
  <si>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</si>
  <si>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</si>
  <si>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</si>
  <si>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</si>
  <si>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</si>
  <si>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</si>
  <si>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</si>
  <si>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</si>
  <si>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</si>
  <si>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</si>
  <si>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</si>
  <si>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</si>
  <si>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</si>
  <si>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</si>
  <si>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</si>
  <si>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</si>
  <si>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</si>
  <si>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</si>
  <si>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</si>
  <si>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</si>
  <si>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</si>
  <si>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</si>
  <si>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</si>
  <si>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</si>
  <si>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</si>
  <si>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</si>
  <si>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</si>
  <si>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</si>
  <si>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</si>
  <si>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</si>
  <si>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</si>
  <si>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</si>
  <si>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</si>
  <si>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</si>
  <si>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</si>
  <si>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</si>
  <si>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</si>
  <si>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</si>
  <si>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</si>
  <si>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</si>
  <si>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</si>
  <si>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</si>
  <si>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</si>
  <si>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</si>
  <si>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</si>
  <si>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</si>
  <si>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</si>
  <si>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</si>
  <si>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</si>
  <si>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</si>
  <si>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</si>
  <si>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</si>
  <si>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</si>
  <si>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</si>
  <si>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</si>
  <si>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</si>
  <si>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</si>
  <si>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</si>
  <si>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</si>
  <si>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</si>
  <si>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</si>
  <si>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</si>
  <si>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</si>
  <si>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</si>
  <si>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</si>
  <si>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</si>
  <si>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</si>
  <si>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</si>
  <si>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</si>
  <si>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</si>
  <si>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</si>
  <si>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</si>
  <si>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</si>
  <si>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</si>
  <si>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</si>
  <si>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</si>
  <si>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</si>
  <si>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</si>
  <si>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</si>
  <si>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</si>
  <si>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</si>
  <si>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</si>
  <si>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</si>
  <si>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</si>
  <si>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</si>
  <si>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</si>
  <si>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</si>
  <si>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</si>
  <si>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</si>
  <si>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</si>
  <si>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</si>
  <si>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</si>
  <si>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</si>
  <si>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</si>
  <si>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</si>
  <si>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</si>
  <si>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</si>
  <si>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</si>
  <si>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</si>
  <si>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</si>
  <si>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</si>
  <si>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</si>
  <si>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</si>
  <si>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</si>
  <si>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</si>
  <si>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</si>
  <si>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</si>
  <si>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</si>
  <si>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</si>
  <si>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</si>
  <si>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</si>
  <si>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</si>
  <si>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</si>
  <si>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</si>
  <si>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</si>
  <si>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</si>
  <si>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</si>
  <si>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</si>
  <si>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</si>
  <si>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</si>
  <si>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</si>
  <si>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</si>
  <si>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</si>
  <si>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</si>
  <si>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</si>
  <si>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</si>
  <si>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</si>
  <si>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</si>
  <si>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</si>
  <si>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</si>
  <si>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</si>
  <si>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</si>
  <si>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</si>
  <si>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</si>
  <si>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</si>
  <si>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</si>
  <si>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</si>
  <si>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</si>
  <si>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</si>
  <si>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</si>
  <si>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</si>
  <si>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</si>
  <si>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</si>
  <si>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</si>
  <si>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</si>
  <si>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</si>
  <si>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</si>
  <si>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</si>
  <si>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</si>
  <si>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</si>
  <si>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</si>
  <si>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</si>
  <si>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</si>
  <si>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</si>
  <si>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</si>
  <si>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</si>
  <si>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</si>
  <si>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</si>
  <si>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</si>
  <si>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</si>
  <si>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</si>
  <si>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</si>
  <si>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</si>
  <si>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</si>
  <si>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</si>
  <si>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</si>
  <si>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</si>
  <si>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</si>
  <si>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</si>
  <si>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</si>
  <si>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</si>
  <si>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</si>
  <si>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</si>
  <si>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</si>
  <si>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</si>
  <si>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</si>
  <si>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</si>
  <si>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</si>
  <si>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</si>
  <si>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</si>
  <si>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</si>
  <si>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</si>
  <si>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</si>
  <si>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</si>
  <si>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</si>
  <si>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</si>
  <si>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</si>
  <si>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</si>
  <si>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</si>
  <si>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</si>
  <si>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</si>
  <si>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</si>
  <si>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</si>
  <si>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</si>
  <si>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</si>
  <si>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</si>
  <si>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</si>
  <si>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</si>
  <si>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</si>
  <si>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</si>
  <si>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</si>
  <si>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</si>
  <si>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</si>
  <si>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</si>
  <si>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</si>
  <si>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</si>
  <si>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</si>
  <si>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</si>
  <si>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</si>
  <si>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</si>
  <si>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</si>
  <si>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</si>
  <si>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</si>
  <si>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</si>
  <si>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</si>
  <si>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</si>
  <si>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</si>
  <si>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</si>
  <si>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</si>
  <si>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</si>
  <si>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</si>
  <si>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</si>
  <si>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</si>
  <si>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</si>
  <si>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</si>
  <si>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</si>
  <si>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</si>
  <si>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</si>
  <si>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</si>
  <si>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</si>
  <si>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</si>
  <si>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</si>
  <si>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</si>
  <si>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</si>
  <si>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</si>
  <si>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</si>
  <si>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</si>
  <si>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</si>
  <si>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</si>
  <si>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</si>
  <si>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</si>
  <si>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</si>
  <si>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</si>
  <si>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</si>
  <si>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</si>
  <si>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</si>
  <si>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</si>
  <si>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</si>
  <si>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</si>
  <si>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</si>
  <si>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</si>
  <si>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</si>
  <si>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</si>
  <si>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</si>
  <si>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</si>
  <si>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</si>
  <si>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</si>
  <si>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</si>
  <si>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</si>
  <si>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</si>
  <si>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</si>
  <si>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</si>
  <si>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</si>
  <si>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</si>
  <si>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</si>
  <si>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</si>
  <si>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</si>
  <si>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</si>
  <si>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</si>
  <si>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</si>
  <si>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</si>
  <si>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</si>
  <si>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</si>
  <si>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</si>
  <si>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</si>
  <si>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</si>
  <si>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</si>
  <si>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</si>
  <si>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</si>
  <si>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</si>
  <si>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</si>
  <si>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</si>
  <si>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</si>
  <si>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</si>
  <si>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</si>
  <si>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</si>
  <si>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</si>
  <si>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</si>
  <si>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</si>
  <si>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</si>
  <si>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</si>
  <si>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</si>
  <si>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</si>
  <si>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</si>
  <si>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</si>
  <si>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</si>
  <si>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</si>
  <si>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</si>
  <si>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</si>
  <si>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</si>
  <si>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</si>
  <si>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</si>
  <si>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</si>
  <si>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</si>
  <si>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</si>
  <si>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</si>
  <si>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</si>
  <si>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</si>
  <si>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</si>
  <si>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</si>
  <si>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</si>
  <si>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</si>
  <si>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</si>
  <si>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</si>
  <si>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</si>
  <si>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</si>
  <si>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</si>
  <si>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</si>
  <si>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</si>
  <si>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</si>
  <si>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</si>
  <si>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</si>
  <si>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</si>
  <si>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</si>
  <si>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</si>
  <si>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</si>
  <si>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</si>
  <si>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</si>
  <si>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</si>
  <si>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</si>
  <si>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</si>
  <si>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</si>
  <si>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</si>
  <si>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</si>
  <si>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</si>
  <si>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</si>
  <si>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</si>
  <si>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</si>
  <si>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</si>
  <si>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</si>
  <si>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</si>
  <si>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</si>
  <si>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</si>
  <si>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</si>
  <si>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</si>
  <si>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</si>
  <si>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</si>
  <si>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</si>
  <si>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</si>
  <si>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</si>
  <si>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</si>
  <si>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</si>
  <si>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</si>
  <si>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</si>
  <si>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</si>
  <si>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</si>
  <si>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</si>
  <si>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</si>
  <si>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</si>
  <si>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</si>
  <si>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</si>
  <si>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</si>
  <si>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</si>
  <si>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</si>
  <si>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</si>
  <si>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</si>
  <si>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</si>
  <si>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</si>
  <si>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</si>
  <si>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</si>
  <si>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</si>
  <si>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</si>
  <si>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</si>
  <si>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</si>
  <si>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</si>
  <si>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</si>
  <si>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</si>
  <si>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</si>
  <si>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</si>
  <si>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</si>
  <si>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</si>
  <si>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</si>
  <si>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</si>
  <si>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</si>
  <si>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</si>
  <si>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</si>
  <si>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</si>
  <si>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</si>
  <si>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</si>
  <si>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</si>
  <si>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</si>
  <si>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</si>
  <si>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</si>
  <si>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</si>
  <si>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</si>
  <si>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</si>
  <si>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</si>
  <si>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</si>
  <si>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</si>
  <si>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</si>
  <si>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</si>
  <si>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</si>
  <si>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</si>
  <si>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</si>
  <si>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</si>
  <si>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</si>
  <si>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</si>
  <si>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</si>
  <si>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</si>
  <si>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</si>
  <si>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</si>
  <si>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</si>
  <si>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</si>
  <si>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</si>
  <si>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</si>
  <si>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</si>
  <si>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</si>
  <si>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</si>
  <si>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</si>
  <si>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</si>
  <si>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</si>
  <si>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</si>
  <si>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</si>
  <si>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</si>
  <si>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</si>
  <si>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</si>
  <si>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</si>
  <si>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</si>
  <si>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</si>
  <si>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</si>
  <si>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</si>
  <si>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</si>
  <si>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</si>
  <si>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</si>
  <si>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</si>
  <si>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</si>
  <si>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</si>
  <si>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</si>
  <si>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</si>
  <si>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</si>
  <si>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</si>
  <si>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</si>
  <si>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</si>
  <si>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</si>
  <si>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</si>
  <si>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</si>
  <si>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</si>
  <si>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</si>
  <si>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</si>
  <si>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</si>
  <si>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</si>
  <si>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</si>
  <si>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</si>
  <si>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</si>
  <si>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</si>
  <si>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</si>
  <si>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</si>
  <si>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</si>
  <si>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</si>
  <si>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</si>
  <si>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</si>
  <si>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</si>
  <si>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</si>
  <si>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</si>
  <si>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</si>
  <si>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</si>
  <si>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</si>
  <si>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</si>
  <si>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</si>
  <si>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</si>
  <si>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</si>
  <si>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</si>
  <si>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</si>
  <si>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</si>
  <si>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</si>
  <si>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</si>
  <si>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</si>
  <si>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</si>
  <si>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</si>
  <si>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</si>
  <si>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</si>
  <si>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</si>
  <si>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</si>
  <si>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</si>
  <si>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</si>
  <si>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</si>
  <si>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</si>
  <si>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</si>
  <si>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</si>
  <si>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</si>
  <si>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</si>
  <si>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</si>
  <si>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</si>
  <si>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</si>
  <si>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</si>
  <si>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</si>
  <si>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</si>
  <si>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</si>
  <si>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</si>
  <si>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</si>
  <si>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</si>
  <si>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</si>
  <si>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</si>
  <si>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</si>
  <si>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</si>
  <si>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</si>
  <si>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</si>
  <si>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</si>
  <si>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</si>
  <si>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</si>
  <si>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</si>
  <si>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</si>
  <si>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</si>
  <si>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</si>
  <si>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</si>
  <si>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</si>
  <si>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</si>
  <si>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</si>
  <si>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</si>
  <si>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</si>
  <si>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</si>
  <si>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</si>
  <si>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</si>
  <si>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</si>
  <si>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</si>
  <si>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</si>
  <si>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</si>
  <si>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</si>
  <si>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</si>
  <si>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</si>
  <si>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</si>
  <si>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</si>
  <si>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</si>
  <si>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</si>
  <si>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</si>
  <si>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</si>
  <si>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</si>
  <si>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</si>
  <si>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</si>
  <si>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</si>
  <si>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</si>
  <si>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</si>
  <si>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</si>
  <si>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</si>
  <si>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</si>
  <si>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</si>
  <si>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</si>
  <si>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</si>
  <si>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</si>
  <si>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</si>
  <si>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</si>
  <si>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</si>
  <si>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</si>
  <si>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</si>
  <si>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</si>
  <si>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</si>
  <si>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</si>
  <si>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</si>
  <si>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</si>
  <si>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</si>
  <si>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</si>
  <si>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</si>
  <si>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</si>
  <si>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</si>
  <si>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</si>
  <si>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</si>
  <si>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</si>
  <si>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</si>
  <si>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</si>
  <si>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</si>
  <si>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</si>
  <si>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</si>
  <si>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</si>
  <si>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</si>
  <si>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</si>
  <si>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</si>
  <si>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</si>
  <si>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</si>
  <si>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</si>
  <si>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</si>
  <si>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</si>
  <si>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</si>
  <si>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</si>
  <si>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</si>
  <si>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</si>
  <si>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</si>
  <si>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</si>
  <si>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</si>
  <si>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</si>
  <si>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</si>
  <si>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</si>
  <si>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</si>
  <si>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</si>
  <si>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</si>
  <si>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</si>
  <si>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</si>
  <si>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</si>
  <si>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</si>
  <si>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</si>
  <si>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</si>
  <si>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</si>
  <si>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</si>
  <si>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</si>
  <si>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</si>
  <si>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</si>
  <si>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</si>
  <si>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</si>
  <si>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</si>
  <si>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</si>
  <si>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</si>
  <si>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</si>
  <si>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</si>
  <si>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</si>
  <si>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</si>
  <si>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</si>
  <si>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</si>
  <si>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</si>
  <si>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</si>
  <si>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</si>
  <si>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</si>
  <si>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</si>
  <si>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</si>
  <si>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</si>
  <si>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</si>
  <si>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</si>
  <si>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</si>
  <si>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</si>
  <si>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</si>
  <si>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</si>
  <si>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</si>
  <si>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</si>
  <si>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</si>
  <si>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</si>
  <si>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</si>
  <si>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</si>
  <si>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</si>
  <si>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</si>
  <si>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</si>
  <si>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</si>
  <si>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</si>
  <si>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</si>
  <si>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</si>
  <si>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</si>
  <si>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</si>
  <si>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</si>
  <si>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</si>
  <si>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</si>
  <si>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</si>
  <si>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</si>
  <si>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</si>
  <si>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</si>
  <si>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</si>
  <si>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</si>
  <si>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</si>
  <si>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</si>
  <si>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</si>
  <si>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</si>
  <si>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</si>
  <si>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</si>
  <si>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</si>
  <si>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</si>
  <si>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</si>
  <si>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</si>
  <si>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</si>
  <si>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</si>
  <si>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</si>
  <si>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</si>
  <si>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</si>
  <si>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</si>
  <si>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</si>
  <si>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</si>
  <si>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</si>
  <si>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</si>
  <si>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</si>
  <si>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</si>
  <si>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</si>
  <si>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</si>
  <si>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</si>
  <si>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</si>
  <si>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</si>
  <si>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</si>
  <si>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</si>
  <si>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</si>
  <si>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</si>
  <si>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</si>
  <si>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</si>
  <si>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</si>
  <si>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</si>
  <si>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</si>
  <si>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</si>
  <si>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</si>
  <si>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</si>
  <si>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</si>
  <si>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</si>
  <si>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</si>
  <si>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</si>
  <si>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</si>
  <si>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</si>
  <si>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</si>
  <si>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</si>
  <si>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</si>
  <si>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</si>
  <si>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</si>
  <si>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</si>
  <si>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</si>
  <si>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</si>
  <si>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</si>
  <si>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</si>
  <si>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</si>
  <si>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</si>
  <si>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</si>
  <si>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</si>
  <si>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</si>
  <si>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</si>
  <si>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</si>
  <si>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</si>
  <si>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</si>
  <si>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</si>
  <si>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</si>
  <si>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</si>
  <si>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</si>
  <si>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</si>
  <si>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</si>
  <si>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</si>
  <si>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</si>
  <si>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</si>
  <si>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</si>
  <si>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</si>
  <si>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</si>
  <si>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</si>
  <si>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</si>
  <si>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</si>
  <si>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</si>
  <si>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</si>
  <si>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</si>
  <si>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</si>
  <si>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</si>
  <si>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</si>
  <si>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</si>
  <si>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</si>
  <si>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</si>
  <si>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</si>
  <si>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</si>
  <si>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</si>
  <si>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</si>
  <si>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</si>
  <si>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</si>
  <si>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</si>
  <si>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</si>
  <si>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</si>
  <si>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</si>
  <si>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</si>
  <si>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</si>
  <si>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</si>
  <si>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</si>
  <si>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</si>
  <si>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</si>
  <si>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</si>
  <si>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</si>
  <si>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</si>
  <si>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</si>
  <si>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</si>
  <si>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</si>
  <si>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</si>
  <si>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</si>
  <si>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</si>
  <si>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</si>
  <si>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</si>
  <si>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</si>
  <si>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</si>
  <si>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</si>
  <si>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</si>
  <si>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</si>
  <si>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</si>
  <si>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</si>
  <si>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</si>
  <si>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</si>
  <si>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</si>
  <si>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</si>
  <si>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</si>
  <si>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</si>
  <si>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</si>
  <si>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</si>
  <si>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</si>
  <si>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</si>
  <si>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</si>
  <si>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</si>
  <si>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</si>
  <si>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</si>
  <si>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</si>
  <si>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</si>
  <si>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</si>
  <si>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</si>
  <si>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</si>
  <si>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</si>
  <si>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</si>
  <si>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</si>
  <si>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</si>
  <si>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</si>
  <si>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</si>
  <si>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</si>
  <si>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</si>
  <si>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</si>
  <si>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</si>
  <si>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</si>
  <si>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</si>
  <si>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</si>
  <si>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</si>
  <si>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</si>
  <si>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</si>
  <si>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</si>
  <si>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</si>
  <si>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</si>
  <si>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</si>
  <si>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</si>
  <si>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</si>
  <si>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</si>
  <si>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</si>
  <si>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</si>
  <si>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</si>
  <si>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</si>
  <si>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</si>
  <si>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</si>
  <si>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</si>
  <si>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</si>
  <si>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</si>
  <si>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</si>
  <si>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</si>
  <si>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</si>
  <si>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</si>
  <si>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</si>
  <si>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</si>
  <si>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</si>
  <si>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</si>
  <si>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</si>
  <si>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</si>
  <si>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</si>
  <si>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</si>
  <si>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</si>
  <si>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</si>
  <si>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</si>
  <si>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</si>
  <si>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</si>
  <si>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</si>
  <si>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</si>
  <si>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</si>
  <si>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</si>
  <si>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</si>
  <si>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</si>
  <si>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</si>
  <si>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</si>
  <si>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</si>
  <si>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</si>
  <si>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</si>
  <si>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</si>
  <si>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</si>
  <si>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</si>
  <si>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</si>
  <si>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</si>
  <si>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</si>
  <si>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</si>
  <si>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</si>
  <si>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</si>
  <si>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</si>
  <si>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</si>
  <si>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</si>
  <si>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</si>
  <si>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</si>
  <si>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</si>
  <si>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</si>
  <si>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</si>
  <si>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</si>
  <si>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</si>
  <si>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</si>
  <si>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</si>
  <si>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</si>
  <si>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</si>
  <si>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</si>
  <si>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</si>
  <si>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</si>
  <si>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</si>
  <si>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</si>
  <si>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</si>
  <si>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</si>
  <si>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</si>
  <si>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</si>
  <si>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</si>
  <si>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</si>
  <si>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</si>
  <si>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</si>
  <si>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</si>
  <si>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</si>
  <si>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</si>
  <si>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</si>
  <si>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</si>
  <si>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</si>
  <si>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</si>
  <si>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</si>
  <si>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</si>
  <si>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</si>
  <si>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</si>
  <si>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</si>
  <si>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</si>
  <si>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</si>
  <si>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</si>
  <si>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</si>
  <si>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</si>
  <si>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</si>
  <si>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</si>
  <si>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</si>
  <si>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</si>
  <si>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</si>
  <si>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</si>
  <si>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</si>
  <si>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</si>
  <si>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</si>
  <si>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</si>
  <si>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</si>
  <si>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</si>
  <si>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</si>
  <si>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</si>
  <si>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</si>
  <si>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</si>
  <si>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</si>
  <si>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</si>
  <si>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</si>
  <si>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</si>
  <si>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</si>
  <si>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</si>
  <si>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</si>
  <si>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</si>
  <si>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</si>
  <si>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</si>
  <si>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</si>
  <si>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</si>
  <si>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</si>
  <si>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</si>
  <si>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</si>
  <si>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</si>
  <si>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</si>
  <si>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</si>
  <si>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</si>
  <si>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</si>
  <si>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</si>
  <si>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</si>
  <si>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</si>
  <si>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</si>
  <si>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</si>
  <si>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</si>
  <si>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</si>
  <si>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</si>
  <si>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</si>
  <si>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</si>
  <si>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</si>
  <si>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</si>
  <si>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</si>
  <si>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</si>
  <si>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</si>
  <si>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</si>
  <si>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</si>
  <si>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</si>
  <si>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</si>
  <si>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</si>
  <si>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</si>
  <si>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</si>
  <si>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</si>
  <si>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</si>
  <si>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</si>
  <si>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</si>
  <si>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</si>
  <si>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</si>
  <si>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</si>
  <si>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</si>
  <si>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</si>
  <si>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</si>
  <si>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</si>
  <si>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</si>
  <si>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</si>
  <si>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</si>
  <si>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</si>
  <si>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</si>
  <si>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</si>
  <si>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</si>
  <si>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</si>
  <si>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</si>
  <si>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</si>
  <si>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</si>
  <si>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</si>
  <si>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</si>
  <si>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</si>
  <si>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</si>
  <si>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</si>
  <si>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</si>
  <si>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</si>
  <si>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</si>
  <si>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</si>
  <si>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</si>
  <si>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</si>
  <si>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</si>
  <si>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</si>
  <si>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</si>
  <si>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</si>
  <si>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</si>
  <si>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</si>
  <si>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</si>
  <si>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</si>
  <si>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</si>
  <si>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</si>
  <si>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</si>
  <si>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</si>
  <si>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</si>
  <si>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</si>
  <si>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</si>
  <si>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</si>
  <si>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</si>
  <si>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</si>
  <si>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</si>
  <si>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</si>
  <si>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</si>
  <si>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</si>
  <si>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</si>
  <si>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</si>
  <si>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</si>
  <si>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</si>
  <si>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</si>
  <si>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</si>
  <si>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</si>
  <si>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</si>
  <si>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</si>
  <si>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</si>
  <si>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</si>
  <si>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</si>
  <si>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</si>
  <si>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</si>
  <si>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</si>
  <si>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</si>
  <si>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</si>
  <si>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</si>
  <si>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</si>
  <si>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</si>
  <si>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</si>
  <si>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</si>
  <si>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</si>
  <si>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</si>
  <si>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</si>
  <si>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</si>
  <si>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</si>
  <si>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</si>
  <si>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</si>
  <si>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</si>
  <si>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</si>
  <si>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</si>
  <si>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</si>
  <si>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</si>
  <si>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</si>
  <si>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</si>
  <si>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</si>
  <si>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</si>
  <si>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</si>
  <si>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</si>
  <si>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</si>
  <si>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</si>
  <si>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</si>
  <si>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</si>
  <si>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</si>
  <si>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</si>
  <si>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</si>
  <si>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</si>
  <si>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</si>
  <si>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</si>
  <si>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</si>
  <si>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</si>
  <si>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</si>
  <si>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</si>
  <si>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</si>
  <si>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</si>
  <si>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</si>
  <si>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</si>
  <si>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</si>
  <si>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</si>
  <si>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</si>
  <si>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</si>
  <si>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</si>
  <si>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</si>
  <si>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</si>
  <si>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</si>
  <si>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</si>
  <si>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</si>
  <si>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</si>
  <si>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</si>
  <si>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</si>
  <si>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</si>
  <si>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</si>
  <si>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</si>
  <si>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</si>
  <si>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</si>
  <si>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</si>
  <si>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</si>
  <si>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</si>
  <si>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</si>
  <si>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</si>
  <si>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</si>
  <si>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</si>
  <si>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</si>
  <si>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</si>
  <si>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</si>
  <si>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</si>
  <si>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</si>
  <si>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</si>
  <si>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</si>
  <si>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</si>
  <si>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</si>
  <si>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</si>
  <si>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</si>
  <si>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</si>
  <si>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</si>
  <si>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</si>
  <si>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</si>
  <si>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</si>
  <si>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</si>
  <si>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</si>
  <si>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</si>
  <si>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</si>
  <si>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</si>
  <si>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</si>
  <si>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</si>
  <si>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</si>
  <si>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</si>
  <si>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</si>
  <si>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</si>
  <si>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</si>
  <si>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</si>
  <si>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</si>
  <si>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</si>
  <si>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</si>
  <si>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</si>
  <si>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</si>
  <si>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</si>
  <si>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</si>
  <si>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</si>
  <si>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</si>
  <si>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</si>
  <si>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</si>
  <si>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</si>
  <si>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</si>
  <si>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</si>
  <si>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</si>
  <si>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</si>
  <si>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</si>
  <si>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</si>
  <si>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</si>
  <si>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</si>
  <si>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</si>
  <si>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</si>
  <si>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</si>
  <si>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</si>
  <si>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</si>
  <si>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</si>
  <si>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</si>
  <si>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</si>
  <si>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</si>
  <si>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</si>
  <si>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</si>
  <si>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</si>
  <si>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</si>
  <si>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</si>
  <si>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</si>
  <si>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</si>
  <si>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</si>
  <si>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</si>
  <si>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</si>
  <si>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</si>
  <si>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</si>
  <si>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</si>
  <si>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</si>
  <si>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</si>
  <si>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</si>
  <si>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</si>
  <si>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</si>
  <si>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</si>
  <si>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</si>
  <si>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</si>
  <si>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</si>
  <si>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</si>
  <si>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</si>
  <si>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</si>
  <si>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</si>
  <si>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</si>
  <si>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</si>
  <si>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</si>
  <si>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</si>
  <si>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</si>
  <si>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</si>
  <si>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</si>
  <si>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</si>
  <si>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</si>
  <si>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</si>
  <si>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</si>
  <si>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</si>
  <si>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</si>
  <si>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</si>
  <si>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</si>
  <si>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</si>
  <si>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</si>
  <si>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</si>
  <si>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</si>
  <si>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</si>
  <si>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</si>
  <si>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</si>
  <si>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</si>
  <si>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</si>
  <si>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</si>
  <si>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</si>
  <si>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</si>
  <si>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</si>
  <si>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</si>
  <si>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</si>
  <si>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</si>
  <si>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</si>
  <si>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</si>
  <si>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</si>
  <si>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</si>
  <si>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</si>
  <si>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</si>
  <si>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</si>
  <si>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</si>
  <si>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</si>
  <si>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</si>
  <si>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</si>
  <si>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</si>
  <si>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</si>
  <si>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</si>
  <si>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</si>
  <si>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</si>
  <si>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</si>
  <si>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</si>
  <si>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</si>
  <si>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</si>
  <si>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</si>
  <si>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</si>
  <si>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</si>
  <si>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</si>
  <si>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</si>
  <si>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</si>
  <si>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</si>
  <si>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</si>
  <si>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</si>
  <si>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</si>
  <si>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</si>
  <si>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</si>
  <si>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</si>
  <si>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</si>
  <si>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</si>
  <si>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</si>
  <si>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</si>
  <si>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</si>
  <si>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</si>
  <si>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</si>
  <si>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</si>
  <si>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</si>
  <si>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</si>
  <si>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</si>
  <si>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</si>
  <si>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</si>
  <si>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</si>
  <si>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</si>
  <si>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</si>
  <si>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</si>
  <si>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</si>
  <si>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</si>
  <si>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</si>
  <si>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</si>
  <si>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</si>
  <si>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</si>
  <si>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</si>
  <si>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</si>
  <si>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</si>
  <si>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</si>
  <si>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</si>
  <si>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</si>
  <si>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</si>
  <si>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</si>
  <si>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</si>
  <si>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</si>
  <si>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</si>
  <si>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</si>
  <si>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</si>
  <si>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</si>
  <si>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</si>
  <si>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</si>
  <si>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</si>
  <si>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</si>
  <si>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</si>
  <si>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</si>
  <si>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</si>
  <si>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</si>
  <si>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</si>
  <si>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</si>
  <si>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</si>
  <si>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</si>
  <si>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</si>
  <si>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</si>
  <si>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</si>
  <si>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</si>
  <si>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</si>
  <si>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</si>
  <si>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</si>
  <si>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</si>
  <si>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</si>
  <si>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</si>
  <si>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</si>
  <si>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</si>
  <si>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</si>
  <si>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</si>
  <si>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</si>
  <si>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</si>
  <si>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</si>
  <si>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</si>
  <si>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</si>
  <si>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</si>
  <si>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</si>
  <si>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</si>
  <si>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</si>
  <si>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</si>
  <si>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</si>
  <si>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</si>
  <si>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</si>
  <si>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</si>
  <si>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</si>
  <si>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</si>
  <si>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</si>
  <si>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</si>
  <si>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</si>
  <si>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</si>
  <si>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</si>
  <si>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</si>
  <si>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</si>
  <si>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</si>
  <si>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</si>
  <si>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</si>
  <si>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</si>
  <si>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</si>
  <si>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</si>
  <si>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</si>
  <si>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</si>
  <si>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</si>
  <si>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</si>
  <si>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</si>
  <si>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</si>
  <si>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</si>
  <si>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</si>
  <si>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</si>
  <si>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</si>
  <si>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</si>
  <si>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</si>
  <si>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</si>
  <si>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</si>
  <si>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</si>
  <si>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</si>
  <si>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</si>
  <si>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</si>
  <si>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</si>
  <si>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</si>
  <si>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</si>
  <si>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</si>
  <si>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</si>
  <si>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</si>
  <si>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</si>
  <si>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</si>
  <si>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</si>
  <si>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</si>
  <si>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</si>
  <si>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</si>
  <si>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</si>
  <si>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</si>
  <si>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</si>
  <si>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</si>
  <si>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</si>
  <si>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</si>
  <si>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</si>
  <si>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</si>
  <si>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</si>
  <si>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</si>
  <si>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</si>
  <si>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</si>
  <si>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</si>
  <si>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</si>
  <si>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</si>
  <si>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</si>
  <si>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</si>
  <si>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</si>
  <si>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</si>
  <si>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</si>
  <si>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</si>
  <si>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</si>
  <si>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</si>
  <si>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</si>
  <si>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</si>
  <si>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</si>
  <si>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</si>
  <si>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</si>
  <si>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</si>
  <si>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</si>
  <si>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</si>
  <si>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</si>
  <si>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</si>
  <si>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</si>
  <si>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</si>
  <si>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</si>
  <si>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</si>
  <si>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</si>
  <si>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</si>
  <si>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</si>
  <si>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</si>
  <si>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</si>
  <si>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</si>
  <si>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</si>
  <si>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</si>
  <si>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</si>
  <si>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</si>
  <si>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</si>
  <si>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</si>
  <si>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</si>
  <si>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</si>
  <si>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</si>
  <si>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</si>
  <si>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</si>
  <si>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</si>
  <si>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</si>
  <si>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</si>
  <si>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</si>
  <si>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</si>
  <si>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</si>
  <si>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</si>
  <si>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</si>
  <si>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</si>
  <si>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</si>
  <si>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</si>
  <si>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</si>
  <si>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</si>
  <si>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</si>
  <si>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</si>
  <si>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</si>
  <si>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</si>
  <si>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</si>
  <si>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</si>
  <si>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</si>
  <si>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</si>
  <si>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</si>
  <si>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</si>
  <si>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</si>
  <si>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</si>
  <si>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</si>
  <si>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</si>
  <si>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</si>
  <si>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</si>
  <si>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</si>
  <si>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</si>
  <si>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</si>
  <si>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</si>
  <si>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</si>
  <si>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</si>
  <si>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</si>
  <si>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</si>
  <si>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</si>
  <si>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</si>
  <si>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</si>
  <si>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</si>
  <si>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</si>
  <si>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</si>
  <si>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</si>
  <si>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</si>
  <si>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</si>
  <si>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</si>
  <si>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</si>
  <si>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</si>
  <si>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</si>
  <si>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</si>
  <si>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</si>
  <si>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</si>
  <si>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</si>
  <si>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</si>
  <si>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</si>
  <si>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</si>
  <si>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</si>
  <si>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</si>
  <si>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</si>
  <si>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</si>
  <si>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</si>
  <si>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</si>
  <si>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</si>
  <si>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</si>
  <si>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</si>
  <si>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</si>
  <si>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</si>
  <si>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</si>
  <si>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</si>
  <si>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</si>
  <si>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</si>
  <si>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</si>
  <si>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</si>
  <si>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</si>
  <si>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</si>
  <si>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</si>
  <si>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</si>
  <si>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</si>
  <si>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</si>
  <si>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</si>
  <si>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</si>
  <si>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</si>
  <si>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</si>
  <si>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</si>
  <si>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</si>
  <si>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</si>
  <si>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</si>
  <si>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</si>
  <si>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</si>
  <si>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</si>
  <si>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</si>
  <si>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</si>
  <si>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</si>
  <si>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</si>
  <si>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</si>
  <si>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</si>
  <si>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</si>
  <si>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</si>
  <si>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</si>
  <si>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</si>
  <si>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</si>
  <si>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</si>
  <si>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</si>
  <si>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</si>
  <si>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</si>
  <si>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</si>
  <si>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</si>
  <si>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</si>
  <si>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</si>
  <si>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</si>
  <si>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</si>
  <si>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</si>
  <si>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</si>
  <si>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</si>
  <si>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</si>
  <si>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</si>
  <si>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</si>
  <si>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</si>
  <si>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</si>
  <si>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</si>
  <si>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</si>
  <si>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</si>
  <si>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</si>
  <si>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</si>
  <si>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</si>
  <si>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</si>
  <si>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</si>
  <si>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</si>
  <si>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</si>
  <si>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</si>
  <si>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</si>
  <si>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</si>
  <si>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</si>
  <si>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</si>
  <si>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</si>
  <si>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</si>
  <si>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</si>
  <si>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</si>
  <si>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</si>
  <si>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</si>
  <si>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</si>
  <si>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</si>
  <si>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</si>
  <si>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</si>
  <si>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</si>
  <si>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</si>
  <si>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</si>
  <si>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</si>
  <si>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</si>
  <si>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</si>
  <si>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</si>
  <si>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</si>
  <si>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</si>
  <si>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</si>
  <si>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</si>
  <si>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</si>
  <si>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</si>
  <si>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</si>
  <si>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</si>
  <si>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</si>
  <si>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</si>
  <si>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</si>
  <si>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</si>
  <si>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</si>
  <si>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</si>
  <si>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</si>
  <si>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</si>
  <si>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</si>
  <si>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</si>
  <si>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</si>
  <si>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</si>
  <si>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</si>
  <si>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</si>
  <si>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</si>
  <si>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</si>
  <si>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</si>
  <si>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</si>
  <si>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</si>
  <si>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</si>
  <si>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</si>
  <si>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</si>
  <si>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</si>
  <si>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</si>
  <si>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</si>
  <si>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</si>
  <si>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</si>
  <si>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</si>
  <si>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</si>
  <si>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</si>
  <si>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</si>
  <si>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</si>
  <si>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</si>
  <si>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</si>
  <si>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</si>
  <si>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</si>
  <si>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</si>
  <si>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</si>
  <si>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</si>
  <si>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</si>
  <si>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</si>
  <si>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</si>
  <si>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</si>
  <si>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</si>
  <si>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</si>
  <si>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</si>
  <si>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</si>
  <si>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</si>
  <si>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</si>
  <si>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</si>
  <si>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</si>
  <si>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</si>
  <si>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</si>
  <si>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</si>
  <si>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</si>
  <si>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</si>
  <si>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</si>
  <si>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</si>
  <si>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</si>
  <si>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</si>
  <si>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</si>
  <si>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</si>
  <si>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</si>
  <si>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</si>
  <si>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</si>
  <si>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</si>
  <si>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</si>
  <si>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</si>
  <si>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</si>
  <si>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</si>
  <si>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</si>
  <si>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</si>
  <si>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</si>
  <si>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</si>
  <si>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</si>
  <si>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</si>
  <si>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</si>
  <si>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</si>
  <si>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</si>
  <si>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</si>
  <si>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</si>
  <si>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</si>
  <si>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</si>
  <si>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</si>
  <si>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</si>
  <si>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</si>
  <si>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</si>
  <si>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</si>
  <si>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</si>
  <si>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</si>
  <si>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</si>
  <si>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</si>
  <si>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</si>
  <si>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</si>
  <si>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</si>
  <si>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</si>
  <si>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</si>
  <si>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</si>
  <si>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</si>
  <si>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</si>
  <si>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</si>
  <si>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</si>
  <si>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</si>
  <si>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</si>
  <si>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</si>
  <si>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</si>
  <si>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</si>
  <si>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</si>
  <si>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</si>
  <si>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</si>
  <si>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</si>
  <si>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</si>
  <si>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</si>
  <si>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</si>
  <si>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</si>
  <si>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</si>
  <si>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</si>
  <si>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</si>
  <si>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</si>
  <si>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</si>
  <si>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</si>
  <si>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</si>
  <si>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</si>
  <si>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</si>
  <si>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</si>
  <si>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</si>
  <si>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</si>
  <si>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</si>
  <si>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</si>
  <si>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</si>
  <si>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</si>
  <si>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</si>
  <si>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</si>
  <si>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</si>
  <si>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</si>
  <si>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</si>
  <si>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</si>
  <si>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</si>
  <si>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</si>
  <si>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</si>
  <si>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</si>
  <si>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</si>
  <si>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</si>
  <si>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</si>
  <si>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</si>
  <si>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</si>
  <si>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</si>
  <si>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</si>
  <si>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</si>
  <si>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</si>
  <si>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</si>
  <si>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</si>
  <si>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</si>
  <si>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</si>
  <si>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</si>
  <si>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</si>
  <si>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</si>
  <si>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</si>
  <si>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</si>
  <si>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</si>
  <si>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</si>
  <si>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</si>
  <si>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</si>
  <si>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</si>
  <si>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</si>
  <si>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</si>
  <si>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</si>
  <si>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</si>
  <si>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</si>
  <si>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</si>
  <si>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</si>
  <si>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</si>
  <si>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</si>
  <si>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</si>
  <si>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</si>
  <si>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</si>
  <si>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</si>
  <si>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</si>
  <si>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</si>
  <si>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</si>
  <si>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</si>
  <si>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</si>
  <si>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</si>
  <si>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</si>
  <si>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</si>
  <si>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</si>
  <si>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</si>
  <si>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</si>
  <si>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</si>
  <si>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</si>
  <si>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</si>
  <si>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</si>
  <si>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</si>
  <si>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</si>
  <si>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</si>
  <si>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</si>
  <si>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</si>
  <si>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</si>
  <si>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</si>
  <si>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</si>
  <si>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</si>
  <si>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</si>
  <si>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</si>
  <si>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</si>
  <si>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</si>
  <si>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</si>
  <si>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</si>
  <si>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</si>
  <si>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</si>
  <si>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</si>
  <si>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</si>
  <si>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</si>
  <si>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</si>
  <si>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</si>
  <si>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</si>
  <si>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</si>
  <si>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</si>
  <si>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</si>
  <si>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</si>
  <si>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</si>
  <si>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</si>
  <si>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</si>
  <si>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</si>
  <si>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</si>
  <si>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</si>
  <si>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</si>
  <si>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</si>
  <si>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</si>
  <si>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</si>
  <si>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</si>
  <si>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</si>
  <si>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</si>
  <si>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</si>
  <si>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</si>
  <si>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</si>
  <si>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</si>
  <si>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</si>
  <si>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</si>
  <si>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</si>
  <si>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</si>
  <si>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</si>
  <si>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</si>
  <si>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</si>
  <si>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</si>
  <si>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</si>
  <si>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</si>
  <si>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</si>
  <si>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</si>
  <si>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</si>
  <si>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</si>
  <si>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</si>
  <si>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</si>
  <si>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</si>
  <si>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</si>
  <si>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</si>
  <si>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</si>
  <si>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</si>
  <si>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</si>
  <si>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</si>
  <si>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</si>
  <si>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</si>
  <si>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</si>
  <si>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</si>
  <si>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</si>
  <si>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</si>
  <si>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</si>
  <si>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</si>
  <si>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</si>
  <si>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</si>
  <si>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</si>
  <si>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</si>
  <si>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</si>
  <si>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</si>
  <si>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</si>
  <si>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</si>
  <si>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</si>
  <si>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</si>
  <si>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</si>
  <si>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</si>
  <si>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</si>
  <si>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</si>
  <si>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</si>
  <si>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</si>
  <si>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</si>
  <si>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</si>
  <si>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</si>
  <si>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</si>
  <si>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</si>
  <si>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</si>
  <si>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</si>
  <si>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</si>
  <si>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</si>
  <si>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</si>
  <si>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</si>
  <si>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</si>
  <si>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</si>
  <si>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</si>
  <si>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</si>
  <si>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</si>
  <si>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</si>
  <si>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</si>
  <si>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</si>
  <si>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</si>
  <si>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</si>
  <si>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</si>
  <si>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</si>
  <si>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</si>
  <si>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</si>
  <si>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</si>
  <si>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</si>
  <si>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</si>
  <si>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</si>
  <si>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</si>
  <si>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</si>
  <si>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</si>
  <si>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</si>
  <si>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</si>
  <si>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</si>
  <si>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</si>
  <si>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</si>
  <si>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</si>
  <si>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</si>
  <si>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</si>
  <si>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</si>
  <si>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</si>
  <si>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</si>
  <si>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</si>
  <si>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</si>
  <si>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</si>
  <si>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</si>
  <si>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</si>
  <si>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</si>
  <si>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</si>
  <si>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</si>
  <si>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</si>
  <si>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</si>
  <si>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</si>
  <si>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</si>
  <si>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</si>
  <si>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</si>
  <si>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</si>
  <si>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</si>
  <si>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</si>
  <si>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</si>
  <si>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</si>
  <si>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</si>
  <si>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</si>
  <si>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</si>
  <si>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</si>
  <si>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</si>
  <si>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</si>
  <si>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</si>
  <si>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</si>
  <si>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</si>
  <si>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</si>
  <si>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</si>
  <si>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</si>
  <si>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</si>
  <si>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</si>
  <si>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</si>
  <si>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</si>
  <si>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</si>
  <si>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</si>
  <si>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</si>
  <si>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</si>
  <si>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</si>
  <si>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</si>
  <si>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</si>
  <si>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</si>
  <si>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</si>
  <si>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</si>
  <si>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</si>
  <si>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</si>
  <si>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</si>
  <si>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</si>
  <si>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</si>
  <si>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</si>
  <si>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</si>
  <si>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</si>
  <si>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</si>
  <si>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</si>
  <si>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</si>
  <si>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</si>
  <si>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</si>
  <si>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</si>
  <si>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</si>
  <si>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</si>
  <si>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</si>
  <si>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</si>
  <si>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</si>
  <si>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</si>
  <si>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</si>
  <si>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</si>
  <si>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</si>
  <si>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</si>
  <si>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</si>
  <si>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</si>
  <si>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</si>
  <si>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</si>
  <si>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</si>
  <si>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</si>
  <si>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</si>
  <si>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</si>
  <si>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</si>
  <si>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</si>
  <si>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</si>
  <si>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</si>
  <si>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</si>
  <si>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</si>
  <si>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</si>
  <si>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</si>
  <si>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</si>
  <si>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</si>
  <si>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</si>
  <si>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</si>
  <si>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</si>
  <si>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</si>
  <si>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</si>
  <si>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</si>
  <si>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</si>
  <si>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</si>
  <si>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</si>
  <si>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</si>
  <si>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</si>
  <si>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</si>
  <si>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</si>
  <si>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</si>
  <si>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</si>
  <si>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</si>
  <si>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</si>
  <si>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</si>
  <si>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</si>
  <si>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</si>
  <si>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</si>
  <si>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</si>
  <si>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</si>
  <si>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</si>
  <si>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</si>
  <si>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</si>
  <si>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</si>
  <si>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</si>
  <si>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</si>
  <si>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</si>
  <si>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</si>
  <si>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</si>
  <si>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</si>
  <si>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</si>
  <si>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</si>
  <si>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</si>
  <si>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</si>
  <si>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</si>
  <si>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</si>
  <si>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</si>
  <si>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</si>
  <si>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</si>
  <si>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</si>
  <si>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</si>
  <si>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</si>
  <si>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</si>
  <si>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</si>
  <si>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</si>
  <si>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</si>
  <si>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</si>
  <si>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</si>
  <si>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</si>
  <si>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</si>
  <si>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</si>
  <si>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</si>
  <si>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</si>
  <si>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</si>
  <si>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</si>
  <si>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</si>
  <si>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</si>
  <si>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</si>
  <si>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</si>
  <si>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</si>
  <si>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</si>
  <si>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</si>
  <si>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</si>
  <si>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</si>
  <si>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</si>
  <si>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</si>
  <si>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</si>
  <si>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</si>
  <si>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</si>
  <si>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</si>
  <si>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</si>
  <si>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</si>
  <si>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</si>
  <si>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</si>
  <si>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</si>
  <si>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</si>
  <si>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</si>
  <si>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</si>
  <si>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</si>
  <si>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</si>
  <si>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</si>
  <si>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</si>
  <si>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</si>
  <si>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</si>
  <si>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</si>
  <si>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</si>
  <si>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</si>
  <si>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</si>
  <si>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</si>
  <si>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</si>
  <si>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</si>
  <si>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</si>
  <si>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</si>
  <si>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</si>
  <si>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</si>
  <si>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</si>
  <si>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</si>
  <si>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</si>
  <si>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</si>
  <si>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</si>
  <si>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</si>
  <si>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</si>
  <si>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</si>
  <si>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</si>
  <si>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</si>
  <si>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</si>
  <si>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</si>
  <si>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</si>
  <si>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</si>
  <si>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</si>
  <si>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</si>
  <si>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</si>
  <si>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</si>
  <si>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</si>
  <si>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</si>
  <si>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</si>
  <si>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</si>
  <si>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</si>
  <si>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</si>
  <si>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</si>
  <si>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</si>
  <si>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</si>
  <si>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</si>
  <si>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</si>
  <si>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</si>
  <si>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</si>
  <si>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</si>
  <si>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</si>
  <si>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</si>
  <si>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</si>
  <si>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</si>
  <si>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</si>
  <si>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</si>
  <si>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</si>
  <si>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</si>
  <si>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</si>
  <si>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</si>
  <si>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</si>
  <si>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</si>
  <si>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</si>
  <si>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</si>
  <si>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</si>
  <si>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</si>
  <si>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</si>
  <si>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</si>
  <si>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</si>
  <si>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</si>
  <si>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</si>
  <si>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</si>
  <si>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</si>
  <si>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</si>
  <si>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</si>
  <si>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</si>
  <si>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</si>
  <si>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</si>
  <si>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</si>
  <si>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</si>
  <si>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</si>
  <si>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</si>
  <si>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</si>
  <si>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</si>
  <si>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</si>
  <si>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</si>
  <si>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</si>
  <si>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</si>
  <si>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</si>
  <si>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</si>
  <si>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</si>
  <si>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</si>
  <si>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</si>
  <si>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</si>
  <si>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</si>
  <si>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</si>
  <si>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</si>
  <si>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</si>
  <si>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</si>
  <si>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</si>
  <si>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</si>
  <si>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</si>
  <si>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</si>
  <si>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</si>
  <si>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</si>
  <si>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</si>
  <si>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</si>
  <si>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</si>
  <si>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</si>
  <si>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</si>
  <si>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</si>
  <si>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</si>
  <si>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</si>
  <si>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</si>
  <si>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</si>
  <si>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</si>
  <si>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</si>
  <si>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</si>
  <si>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</si>
  <si>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</si>
  <si>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</si>
  <si>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</si>
  <si>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</si>
  <si>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</si>
  <si>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</si>
  <si>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</si>
  <si>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</si>
  <si>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</si>
  <si>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</si>
  <si>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</si>
  <si>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</si>
  <si>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</si>
  <si>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</si>
  <si>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</si>
  <si>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</si>
  <si>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</si>
  <si>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</si>
  <si>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</si>
  <si>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</si>
  <si>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</si>
  <si>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</si>
  <si>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</si>
  <si>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</si>
  <si>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</si>
  <si>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</si>
  <si>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</si>
  <si>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</si>
  <si>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</si>
  <si>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</si>
  <si>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</si>
  <si>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</si>
  <si>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</si>
  <si>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</si>
  <si>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</si>
  <si>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</si>
  <si>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</si>
  <si>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</si>
  <si>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</si>
  <si>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</si>
  <si>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</si>
  <si>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</si>
  <si>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</si>
  <si>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</si>
  <si>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</si>
  <si>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</si>
  <si>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</si>
  <si>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</si>
  <si>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</si>
  <si>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</si>
  <si>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</si>
  <si>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</si>
  <si>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</si>
  <si>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</si>
  <si>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</si>
  <si>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</si>
  <si>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</si>
  <si>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</si>
  <si>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</si>
  <si>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</si>
  <si>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</si>
  <si>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</si>
  <si>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</si>
  <si>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</si>
  <si>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</si>
  <si>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</si>
  <si>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</si>
  <si>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</si>
  <si>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</si>
  <si>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</si>
  <si>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</si>
  <si>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</si>
  <si>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</si>
  <si>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</si>
  <si>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</si>
  <si>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</si>
  <si>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</si>
  <si>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</si>
  <si>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</si>
  <si>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</si>
  <si>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</si>
  <si>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</si>
  <si>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</si>
  <si>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</si>
  <si>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</si>
  <si>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</si>
  <si>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</si>
  <si>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</si>
  <si>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</si>
  <si>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</si>
  <si>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</si>
  <si>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</si>
  <si>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</si>
  <si>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</si>
  <si>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</si>
  <si>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</si>
  <si>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</si>
  <si>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</si>
  <si>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</si>
  <si>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</si>
  <si>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</si>
  <si>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</si>
  <si>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</si>
  <si>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</si>
  <si>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</si>
  <si>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</si>
  <si>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</si>
  <si>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</si>
  <si>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</si>
  <si>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</si>
  <si>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</si>
  <si>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</si>
  <si>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</si>
  <si>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</si>
  <si>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</si>
  <si>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</si>
  <si>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</si>
  <si>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</si>
  <si>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</si>
  <si>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</si>
  <si>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</si>
  <si>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</si>
  <si>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</si>
  <si>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</si>
  <si>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</si>
  <si>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</si>
  <si>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</si>
  <si>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</si>
  <si>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</si>
  <si>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</si>
  <si>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</si>
  <si>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</si>
  <si>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</si>
  <si>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</si>
  <si>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</si>
  <si>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</si>
  <si>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</si>
  <si>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</si>
  <si>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</si>
  <si>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</si>
  <si>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</si>
  <si>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</si>
  <si>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</si>
  <si>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</si>
  <si>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</si>
  <si>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</si>
  <si>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</si>
  <si>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</si>
  <si>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</si>
  <si>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</si>
  <si>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</si>
  <si>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</si>
  <si>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</si>
  <si>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</si>
  <si>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</si>
  <si>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</si>
  <si>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</si>
  <si>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</si>
  <si>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</si>
  <si>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</si>
  <si>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</si>
  <si>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</si>
  <si>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</si>
  <si>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</si>
  <si>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</si>
  <si>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</si>
  <si>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</si>
  <si>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</si>
  <si>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</si>
  <si>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</si>
  <si>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</si>
  <si>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</si>
  <si>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</si>
  <si>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</si>
  <si>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</si>
  <si>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</si>
  <si>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</si>
  <si>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</si>
  <si>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</si>
  <si>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</si>
  <si>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</si>
  <si>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</si>
  <si>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</si>
  <si>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</si>
  <si>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</si>
  <si>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</si>
  <si>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</si>
  <si>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</si>
  <si>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</si>
  <si>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</si>
  <si>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</si>
  <si>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</si>
  <si>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</si>
  <si>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</si>
  <si>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</si>
  <si>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</si>
  <si>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</si>
  <si>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</si>
  <si>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</si>
  <si>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</si>
  <si>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</si>
  <si>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</si>
  <si>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</si>
  <si>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</si>
  <si>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</si>
  <si>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</si>
  <si>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</si>
  <si>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</si>
  <si>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</si>
  <si>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</si>
  <si>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</si>
  <si>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</si>
  <si>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</si>
  <si>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</si>
  <si>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</si>
  <si>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</si>
  <si>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</si>
  <si>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</si>
  <si>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</si>
  <si>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</si>
  <si>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</si>
  <si>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</si>
  <si>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</si>
  <si>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</si>
  <si>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</si>
  <si>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</si>
  <si>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</si>
  <si>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</si>
  <si>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</si>
  <si>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</si>
  <si>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</si>
  <si>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</si>
  <si>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</si>
  <si>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</si>
  <si>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</si>
  <si>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</si>
  <si>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</si>
  <si>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</si>
  <si>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</si>
  <si>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</si>
  <si>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</si>
  <si>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</si>
  <si>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</si>
  <si>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</si>
  <si>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</si>
  <si>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</si>
  <si>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</si>
  <si>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</si>
  <si>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</si>
  <si>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</si>
  <si>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</si>
  <si>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</si>
  <si>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</si>
  <si>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</si>
  <si>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</si>
  <si>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</si>
  <si>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</si>
  <si>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</si>
  <si>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</si>
  <si>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</si>
  <si>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</si>
  <si>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</si>
  <si>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</si>
  <si>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</si>
  <si>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</si>
  <si>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</si>
  <si>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</si>
  <si>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</si>
  <si>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</si>
  <si>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</si>
  <si>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</si>
  <si>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</si>
  <si>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</si>
  <si>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</si>
  <si>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</si>
  <si>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</si>
  <si>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</si>
  <si>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</si>
  <si>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</si>
  <si>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</si>
  <si>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</si>
  <si>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</si>
  <si>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</si>
  <si>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</si>
  <si>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</si>
  <si>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</si>
  <si>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</si>
  <si>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</si>
  <si>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</si>
  <si>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</si>
  <si>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</si>
  <si>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</si>
  <si>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</si>
  <si>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</si>
  <si>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</si>
  <si>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</si>
  <si>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</si>
  <si>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</si>
  <si>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</si>
  <si>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</si>
  <si>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</si>
  <si>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</si>
  <si>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</si>
  <si>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</si>
  <si>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</si>
  <si>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</si>
  <si>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</si>
  <si>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</si>
  <si>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</si>
  <si>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</si>
  <si>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</si>
  <si>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</si>
  <si>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</si>
  <si>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</si>
  <si>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</si>
  <si>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</si>
  <si>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</si>
  <si>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</si>
  <si>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</si>
  <si>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</si>
  <si>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</si>
  <si>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</si>
  <si>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</si>
  <si>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</si>
  <si>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</si>
  <si>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</si>
  <si>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</si>
  <si>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</si>
  <si>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</si>
  <si>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</si>
  <si>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</si>
  <si>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</si>
  <si>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</si>
  <si>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</si>
  <si>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</si>
  <si>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</si>
  <si>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</si>
  <si>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</si>
  <si>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</si>
  <si>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</si>
  <si>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</si>
  <si>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</si>
  <si>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</si>
  <si>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</si>
  <si>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</si>
  <si>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</si>
  <si>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</si>
  <si>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</si>
  <si>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</si>
  <si>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</si>
  <si>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</si>
  <si>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</si>
  <si>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</si>
  <si>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</si>
  <si>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</si>
  <si>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</si>
  <si>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</si>
  <si>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</si>
  <si>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</si>
  <si>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</si>
  <si>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</si>
  <si>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</si>
  <si>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</si>
  <si>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</si>
  <si>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</si>
  <si>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</si>
  <si>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</si>
  <si>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</si>
  <si>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</si>
  <si>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</si>
  <si>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</si>
  <si>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</si>
  <si>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</si>
  <si>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</si>
  <si>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</si>
  <si>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</si>
  <si>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</si>
  <si>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</si>
  <si>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</si>
  <si>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</si>
  <si>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</si>
  <si>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</si>
  <si>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</si>
  <si>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</si>
  <si>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</si>
  <si>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</si>
  <si>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</si>
  <si>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</si>
  <si>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</si>
  <si>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</si>
  <si>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</si>
  <si>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</si>
  <si>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</si>
  <si>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</si>
  <si>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</si>
  <si>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</si>
  <si>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</si>
  <si>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</si>
  <si>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</si>
  <si>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</si>
  <si>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</si>
  <si>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</si>
  <si>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</si>
  <si>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</si>
  <si>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</si>
  <si>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</si>
  <si>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</si>
  <si>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</si>
  <si>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</si>
  <si>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</si>
  <si>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</si>
  <si>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</si>
  <si>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</si>
  <si>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</si>
  <si>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</si>
  <si>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</si>
  <si>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</si>
  <si>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</si>
  <si>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</si>
  <si>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</si>
  <si>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</si>
  <si>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</si>
  <si>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</si>
  <si>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</si>
  <si>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</si>
  <si>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</si>
  <si>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</si>
  <si>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</si>
  <si>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</si>
  <si>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</si>
  <si>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</si>
  <si>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</si>
  <si>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</si>
  <si>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</si>
  <si>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</si>
  <si>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</si>
  <si>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</si>
  <si>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</si>
  <si>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</si>
  <si>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</si>
  <si>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</si>
  <si>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</si>
  <si>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</si>
  <si>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</si>
  <si>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</si>
  <si>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</si>
  <si>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</si>
  <si>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</si>
  <si>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</si>
  <si>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</si>
  <si>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</si>
  <si>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</si>
  <si>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</si>
  <si>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</si>
  <si>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</si>
  <si>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</si>
  <si>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</si>
  <si>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</si>
  <si>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</si>
  <si>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</si>
  <si>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</si>
  <si>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</si>
  <si>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</si>
  <si>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</si>
  <si>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</si>
  <si>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</si>
  <si>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</si>
  <si>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</si>
  <si>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</si>
  <si>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</si>
  <si>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</si>
  <si>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</si>
  <si>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</si>
  <si>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</si>
  <si>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</si>
  <si>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</si>
  <si>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</si>
  <si>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</si>
  <si>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</si>
  <si>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</si>
  <si>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</si>
  <si>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</si>
  <si>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</si>
  <si>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</si>
  <si>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</si>
  <si>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</si>
  <si>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</si>
  <si>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</si>
  <si>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</si>
  <si>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</si>
  <si>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</si>
  <si>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</si>
  <si>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</si>
  <si>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</si>
  <si>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</si>
  <si>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</si>
  <si>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</si>
  <si>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</si>
  <si>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</si>
  <si>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</si>
  <si>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</si>
  <si>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</si>
  <si>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</si>
  <si>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</si>
  <si>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</si>
  <si>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</si>
  <si>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</si>
  <si>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</si>
  <si>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</si>
  <si>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</si>
  <si>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</si>
  <si>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</si>
  <si>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</si>
  <si>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</si>
  <si>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</si>
  <si>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</si>
  <si>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</si>
  <si>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</si>
  <si>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</si>
  <si>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</si>
  <si>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</si>
  <si>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</si>
  <si>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</si>
  <si>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</si>
  <si>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</si>
  <si>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</si>
  <si>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</si>
  <si>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</si>
  <si>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</si>
  <si>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</si>
  <si>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</si>
  <si>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</si>
  <si>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</si>
  <si>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</si>
  <si>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</si>
  <si>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</si>
  <si>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</si>
  <si>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</si>
  <si>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</si>
  <si>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</si>
  <si>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</si>
  <si>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</si>
  <si>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</si>
  <si>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</si>
  <si>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</si>
  <si>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</si>
  <si>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</si>
  <si>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</si>
  <si>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</si>
  <si>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</si>
  <si>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</si>
  <si>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</si>
  <si>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</si>
  <si>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</si>
  <si>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</si>
  <si>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</si>
  <si>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</si>
  <si>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</si>
  <si>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</si>
  <si>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</si>
  <si>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</si>
  <si>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</si>
  <si>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</si>
  <si>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</si>
  <si>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</si>
  <si>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</si>
  <si>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</si>
  <si>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</si>
  <si>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</si>
  <si>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</si>
  <si>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</si>
  <si>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</si>
  <si>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</si>
  <si>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</si>
  <si>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</si>
  <si>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</si>
  <si>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</si>
  <si>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</si>
  <si>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</si>
  <si>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</si>
  <si>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</si>
  <si>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</si>
  <si>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</si>
  <si>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</si>
  <si>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</si>
  <si>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</si>
  <si>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</si>
  <si>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</si>
  <si>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</si>
  <si>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</si>
  <si>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</si>
  <si>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</si>
  <si>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</si>
  <si>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</si>
  <si>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</si>
  <si>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</si>
  <si>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</si>
  <si>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</si>
  <si>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</si>
  <si>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</si>
  <si>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</si>
  <si>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</si>
  <si>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</si>
  <si>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</si>
  <si>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</si>
  <si>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</si>
  <si>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</si>
  <si>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</si>
  <si>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</si>
  <si>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</si>
  <si>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</si>
  <si>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</si>
  <si>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</si>
  <si>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</si>
  <si>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</si>
  <si>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</si>
  <si>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</si>
  <si>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</si>
  <si>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</si>
  <si>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</si>
  <si>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</si>
  <si>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</si>
  <si>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</si>
  <si>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</si>
  <si>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</si>
  <si>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</si>
  <si>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</si>
  <si>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</si>
  <si>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</si>
  <si>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</si>
  <si>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</si>
  <si>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</si>
  <si>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</si>
  <si>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</si>
  <si>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</si>
  <si>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</si>
  <si>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</si>
  <si>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</si>
  <si>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</si>
  <si>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</si>
  <si>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</si>
  <si>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</si>
  <si>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</si>
  <si>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</si>
  <si>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</si>
  <si>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</si>
  <si>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</si>
  <si>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</si>
  <si>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</si>
  <si>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</si>
  <si>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</si>
  <si>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</si>
  <si>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</si>
  <si>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</si>
  <si>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</si>
  <si>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</si>
  <si>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</si>
  <si>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</si>
  <si>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</si>
  <si>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</si>
  <si>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</si>
  <si>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</si>
  <si>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</si>
  <si>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</si>
  <si>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</si>
  <si>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</si>
  <si>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</si>
  <si>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</si>
  <si>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</si>
  <si>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</si>
  <si>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</si>
  <si>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</si>
  <si>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</si>
  <si>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</si>
  <si>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</si>
  <si>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</si>
  <si>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</si>
  <si>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</si>
  <si>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</si>
  <si>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</si>
  <si>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</si>
  <si>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</si>
  <si>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</si>
  <si>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</si>
  <si>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</si>
  <si>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</si>
  <si>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</si>
  <si>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</si>
  <si>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</si>
  <si>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</si>
  <si>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</si>
  <si>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</si>
  <si>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</si>
  <si>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</si>
  <si>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</si>
  <si>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</si>
  <si>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</si>
  <si>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</si>
  <si>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</si>
  <si>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</si>
  <si>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</si>
  <si>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</si>
  <si>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</si>
  <si>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</si>
  <si>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</si>
  <si>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</si>
  <si>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</si>
  <si>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</si>
  <si>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</si>
  <si>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</si>
  <si>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</si>
  <si>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</si>
  <si>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</si>
  <si>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</si>
  <si>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</si>
  <si>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</si>
  <si>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</si>
  <si>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</si>
  <si>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</si>
  <si>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</si>
  <si>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</si>
  <si>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</si>
  <si>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</si>
  <si>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</si>
  <si>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</si>
  <si>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</si>
  <si>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</si>
  <si>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</si>
  <si>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</si>
  <si>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</si>
  <si>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</si>
  <si>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</si>
  <si>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</si>
  <si>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</si>
  <si>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</si>
  <si>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</si>
  <si>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</si>
  <si>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</si>
  <si>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</si>
  <si>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</si>
  <si>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</si>
  <si>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</si>
  <si>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</si>
  <si>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</si>
  <si>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</si>
  <si>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</si>
  <si>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</si>
  <si>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</si>
  <si>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</si>
  <si>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</si>
  <si>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</si>
  <si>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</si>
  <si>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</si>
  <si>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</si>
  <si>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</si>
  <si>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</si>
  <si>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</si>
  <si>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</si>
  <si>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</si>
  <si>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</si>
  <si>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</si>
  <si>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</si>
  <si>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</si>
  <si>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</si>
  <si>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</si>
  <si>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</si>
  <si>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</si>
  <si>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</si>
  <si>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</si>
  <si>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</si>
  <si>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</si>
  <si>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</si>
  <si>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</si>
  <si>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</si>
  <si>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</si>
  <si>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</si>
  <si>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</si>
  <si>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</si>
  <si>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</si>
  <si>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</si>
  <si>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</si>
  <si>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</si>
  <si>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</si>
  <si>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</si>
  <si>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</si>
  <si>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</si>
  <si>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</si>
  <si>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</si>
  <si>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</si>
  <si>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</si>
  <si>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</si>
  <si>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</si>
  <si>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</si>
  <si>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</si>
  <si>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</si>
  <si>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</si>
  <si>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</si>
  <si>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</si>
  <si>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</si>
  <si>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</si>
  <si>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</si>
  <si>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</si>
  <si>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</si>
  <si>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</si>
  <si>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</si>
  <si>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</si>
  <si>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</si>
  <si>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</si>
  <si>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</si>
  <si>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</si>
  <si>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</si>
  <si>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</si>
  <si>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</si>
  <si>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</si>
  <si>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</si>
  <si>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</si>
  <si>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</si>
  <si>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</si>
  <si>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</si>
  <si>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</si>
  <si>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</si>
  <si>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</si>
  <si>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</si>
  <si>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</si>
  <si>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</si>
  <si>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</si>
  <si>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</si>
  <si>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</si>
  <si>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</si>
  <si>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</si>
  <si>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</si>
  <si>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</si>
  <si>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</si>
  <si>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</si>
  <si>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</si>
  <si>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</si>
  <si>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</si>
  <si>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</si>
  <si>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</si>
  <si>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</si>
  <si>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</si>
  <si>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</si>
  <si>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</si>
  <si>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</si>
  <si>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</si>
  <si>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</si>
  <si>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</si>
  <si>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</si>
  <si>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</si>
  <si>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</si>
  <si>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</si>
  <si>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</si>
  <si>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</si>
  <si>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</si>
  <si>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</si>
  <si>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</si>
  <si>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</si>
  <si>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</si>
  <si>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</si>
  <si>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</si>
  <si>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</si>
  <si>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</si>
  <si>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</si>
  <si>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</si>
  <si>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</si>
  <si>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</si>
  <si>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</si>
  <si>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</si>
  <si>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</si>
  <si>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</si>
  <si>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</si>
  <si>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</si>
  <si>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</si>
  <si>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</si>
  <si>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</si>
  <si>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</si>
  <si>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</si>
  <si>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</si>
  <si>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</si>
  <si>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</si>
  <si>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</si>
  <si>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</si>
  <si>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</si>
  <si>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</si>
  <si>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</si>
  <si>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</si>
  <si>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</si>
  <si>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</si>
  <si>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</si>
  <si>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</si>
  <si>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</si>
  <si>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</si>
  <si>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</si>
  <si>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</si>
  <si>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</si>
  <si>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</si>
  <si>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</si>
  <si>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</si>
  <si>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</si>
  <si>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</si>
  <si>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</si>
  <si>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</si>
  <si>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</si>
  <si>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</si>
  <si>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</si>
  <si>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</si>
  <si>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</si>
  <si>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</si>
  <si>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</si>
  <si>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</si>
  <si>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</si>
  <si>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</si>
  <si>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</si>
  <si>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</si>
  <si>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</si>
  <si>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</si>
  <si>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</si>
  <si>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</si>
  <si>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</si>
  <si>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</si>
  <si>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</si>
  <si>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</si>
  <si>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</si>
  <si>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</si>
  <si>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</si>
  <si>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</si>
  <si>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</si>
  <si>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</si>
  <si>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</si>
  <si>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</si>
  <si>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</si>
  <si>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</si>
  <si>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</si>
  <si>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</si>
  <si>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</si>
  <si>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</si>
  <si>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</si>
  <si>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</si>
  <si>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</si>
  <si>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</si>
  <si>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</si>
  <si>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</si>
  <si>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</si>
  <si>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</si>
  <si>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</si>
  <si>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</si>
  <si>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</si>
  <si>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</si>
  <si>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</si>
  <si>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</si>
  <si>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</si>
  <si>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</si>
  <si>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</si>
  <si>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</si>
  <si>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</si>
  <si>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</si>
  <si>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</si>
  <si>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</si>
  <si>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</si>
  <si>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</si>
  <si>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</si>
  <si>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</si>
  <si>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</si>
  <si>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</si>
  <si>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</si>
  <si>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</si>
  <si>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</si>
  <si>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</si>
  <si>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</si>
  <si>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</si>
  <si>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</si>
  <si>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</si>
  <si>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</si>
  <si>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</si>
  <si>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</si>
  <si>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</si>
  <si>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</si>
  <si>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</si>
  <si>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</si>
  <si>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</si>
  <si>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</si>
  <si>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</si>
  <si>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</si>
  <si>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</si>
  <si>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</si>
  <si>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</si>
  <si>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</si>
  <si>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</si>
  <si>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</si>
  <si>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</si>
  <si>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</si>
  <si>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</si>
  <si>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</si>
  <si>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</si>
  <si>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</si>
  <si>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</si>
  <si>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</si>
  <si>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</si>
  <si>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</si>
  <si>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</si>
  <si>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</si>
  <si>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</si>
  <si>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</si>
  <si>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</si>
  <si>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</si>
  <si>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</si>
  <si>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</si>
  <si>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</si>
  <si>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</si>
  <si>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</si>
  <si>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</si>
  <si>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</si>
  <si>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</si>
  <si>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</si>
  <si>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</si>
  <si>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</si>
  <si>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</si>
  <si>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</si>
  <si>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</si>
  <si>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</si>
  <si>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</si>
  <si>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</si>
  <si>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</si>
  <si>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</si>
  <si>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</si>
  <si>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</si>
  <si>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</si>
  <si>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</si>
  <si>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</si>
  <si>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</si>
  <si>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</si>
  <si>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</si>
  <si>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</si>
  <si>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</si>
  <si>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</si>
  <si>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</si>
  <si>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</si>
  <si>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</si>
  <si>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</si>
  <si>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</si>
  <si>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</si>
  <si>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</si>
  <si>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</si>
  <si>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</si>
  <si>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</si>
  <si>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</si>
  <si>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</si>
  <si>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</si>
  <si>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</si>
  <si>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</si>
  <si>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</si>
  <si>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</si>
  <si>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</si>
  <si>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</si>
  <si>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</si>
  <si>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</si>
  <si>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</si>
  <si>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</si>
  <si>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</si>
  <si>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</si>
  <si>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</si>
  <si>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</si>
  <si>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</si>
  <si>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</si>
  <si>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</si>
  <si>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</si>
  <si>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</si>
  <si>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</si>
  <si>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</si>
  <si>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</si>
  <si>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</si>
  <si>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</si>
  <si>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</si>
  <si>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</si>
  <si>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</si>
  <si>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</si>
  <si>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</si>
  <si>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</si>
  <si>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</si>
  <si>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</si>
  <si>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</si>
  <si>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</si>
  <si>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</si>
  <si>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</si>
  <si>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</si>
  <si>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</si>
  <si>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</si>
  <si>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</si>
  <si>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</si>
  <si>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</si>
  <si>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</si>
  <si>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</si>
  <si>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</si>
  <si>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</si>
  <si>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</si>
  <si>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</si>
  <si>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</si>
  <si>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</si>
  <si>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</si>
  <si>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</si>
  <si>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</si>
  <si>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</si>
  <si>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</si>
  <si>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</si>
  <si>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</si>
  <si>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</si>
  <si>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</si>
  <si>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</si>
  <si>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</si>
  <si>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</si>
  <si>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</si>
  <si>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</si>
  <si>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</si>
  <si>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</si>
  <si>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</si>
  <si>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</si>
  <si>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</si>
  <si>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</si>
  <si>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</si>
  <si>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</si>
  <si>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</si>
  <si>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</si>
  <si>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</si>
  <si>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</si>
  <si>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</si>
  <si>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</si>
  <si>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</si>
  <si>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</si>
  <si>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</si>
  <si>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</si>
  <si>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</si>
  <si>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</si>
  <si>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</si>
  <si>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</si>
  <si>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</si>
  <si>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</si>
  <si>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</si>
  <si>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</si>
  <si>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</si>
  <si>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</si>
  <si>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</si>
  <si>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</si>
  <si>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</si>
  <si>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</si>
  <si>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</si>
  <si>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</si>
  <si>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</si>
  <si>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</si>
  <si>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</si>
  <si>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</si>
  <si>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</si>
  <si>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</si>
  <si>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</si>
  <si>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</si>
  <si>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</si>
  <si>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</si>
  <si>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</si>
  <si>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</si>
  <si>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</si>
  <si>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</si>
  <si>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</si>
  <si>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</si>
  <si>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</si>
  <si>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</si>
  <si>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</si>
  <si>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</si>
  <si>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</si>
  <si>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</si>
  <si>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</si>
  <si>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</si>
  <si>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</si>
  <si>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</si>
  <si>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</si>
  <si>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</si>
  <si>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</si>
  <si>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</si>
  <si>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</si>
  <si>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</si>
  <si>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</si>
  <si>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</si>
  <si>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</si>
  <si>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</si>
  <si>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</si>
  <si>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</si>
  <si>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</si>
  <si>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</si>
  <si>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</si>
  <si>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</si>
  <si>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</si>
  <si>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</si>
  <si>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</si>
  <si>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</si>
  <si>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</si>
  <si>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</si>
  <si>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</si>
  <si>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</si>
  <si>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</si>
  <si>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</si>
  <si>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</si>
  <si>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</si>
  <si>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</si>
  <si>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</si>
  <si>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</si>
  <si>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</si>
  <si>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</si>
  <si>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</si>
  <si>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</si>
  <si>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</si>
  <si>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</si>
  <si>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</si>
  <si>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</si>
  <si>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</si>
  <si>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</si>
  <si>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</si>
  <si>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</si>
  <si>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</si>
  <si>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</si>
  <si>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</si>
  <si>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</si>
  <si>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</si>
  <si>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</si>
  <si>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</si>
  <si>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</si>
  <si>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</si>
  <si>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</si>
  <si>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</si>
  <si>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</si>
  <si>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</si>
  <si>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</si>
  <si>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</si>
  <si>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</si>
  <si>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</si>
  <si>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</si>
  <si>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</si>
  <si>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</si>
  <si>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</si>
  <si>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</si>
  <si>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</si>
  <si>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</si>
  <si>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</si>
  <si>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</si>
  <si>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</si>
  <si>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</si>
  <si>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</si>
  <si>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</si>
  <si>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</si>
  <si>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</si>
  <si>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</si>
  <si>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</si>
  <si>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</si>
  <si>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</si>
  <si>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</si>
  <si>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</si>
  <si>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</si>
  <si>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</si>
  <si>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</si>
  <si>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</si>
  <si>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</si>
  <si>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</si>
  <si>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</si>
  <si>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</si>
  <si>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</si>
  <si>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</si>
  <si>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</si>
  <si>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</si>
  <si>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</si>
  <si>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</si>
  <si>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</si>
  <si>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</si>
  <si>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</si>
  <si>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</si>
  <si>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</si>
  <si>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</si>
  <si>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</si>
  <si>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</si>
  <si>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</si>
  <si>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</si>
  <si>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</si>
  <si>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</si>
  <si>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</si>
  <si>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</si>
  <si>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</si>
  <si>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</si>
  <si>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</si>
  <si>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</si>
  <si>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</si>
  <si>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</si>
  <si>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</si>
  <si>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</si>
  <si>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</si>
  <si>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</si>
  <si>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</si>
  <si>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</si>
  <si>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</si>
  <si>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</si>
  <si>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</si>
  <si>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</si>
  <si>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</si>
  <si>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</si>
  <si>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</si>
  <si>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</si>
  <si>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</si>
  <si>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</si>
  <si>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</si>
  <si>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</si>
  <si>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</si>
  <si>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</si>
  <si>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</si>
  <si>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</si>
  <si>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</si>
  <si>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</si>
  <si>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</si>
  <si>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</si>
  <si>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</si>
  <si>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</si>
  <si>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</si>
  <si>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</si>
  <si>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</si>
  <si>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</si>
  <si>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</si>
  <si>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</si>
  <si>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</si>
  <si>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</si>
  <si>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</si>
  <si>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</si>
  <si>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</si>
  <si>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</si>
  <si>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</si>
  <si>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</si>
  <si>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</si>
  <si>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</si>
  <si>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</si>
  <si>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</si>
  <si>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</si>
  <si>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</si>
  <si>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</si>
  <si>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</si>
  <si>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</si>
  <si>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</si>
  <si>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</si>
  <si>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</si>
  <si>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</si>
  <si>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</si>
  <si>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</si>
  <si>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</si>
  <si>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</si>
  <si>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</si>
  <si>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</si>
  <si>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</si>
  <si>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</si>
  <si>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</si>
  <si>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</si>
  <si>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</si>
  <si>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</si>
  <si>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</si>
  <si>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</si>
  <si>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</si>
  <si>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</si>
  <si>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</si>
  <si>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</si>
  <si>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</si>
  <si>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</si>
  <si>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</si>
  <si>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</si>
  <si>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</si>
  <si>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</si>
  <si>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</si>
  <si>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</si>
  <si>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</si>
  <si>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</si>
  <si>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</si>
  <si>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</si>
  <si>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</si>
  <si>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</si>
  <si>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</si>
  <si>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</si>
  <si>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</si>
  <si>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</si>
  <si>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</si>
  <si>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</si>
  <si>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</si>
  <si>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</si>
  <si>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</si>
  <si>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</si>
  <si>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</si>
  <si>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</si>
  <si>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</si>
  <si>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</si>
  <si>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</si>
  <si>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</si>
  <si>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</si>
  <si>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</si>
  <si>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</si>
  <si>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</si>
  <si>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</si>
  <si>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</si>
  <si>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</si>
  <si>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</si>
  <si>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</si>
  <si>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</si>
  <si>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</si>
  <si>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</si>
  <si>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</si>
  <si>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</si>
  <si>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</si>
  <si>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</si>
  <si>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</si>
  <si>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</si>
  <si>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</si>
  <si>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</si>
  <si>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</si>
  <si>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</si>
  <si>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</si>
  <si>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</si>
  <si>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</si>
  <si>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</si>
  <si>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</si>
  <si>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</si>
  <si>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</si>
  <si>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</si>
  <si>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</si>
  <si>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</si>
  <si>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</si>
  <si>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</si>
  <si>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</si>
  <si>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</si>
  <si>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</si>
  <si>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</si>
  <si>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</si>
  <si>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</si>
  <si>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</si>
  <si>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</si>
  <si>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</si>
  <si>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</si>
  <si>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</si>
  <si>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</si>
  <si>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</si>
  <si>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</si>
  <si>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</si>
  <si>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</si>
  <si>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</si>
  <si>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</si>
  <si>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</si>
  <si>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</si>
  <si>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</si>
  <si>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</si>
  <si>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</si>
  <si>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</si>
  <si>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</si>
  <si>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</si>
  <si>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</si>
  <si>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</si>
  <si>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</si>
  <si>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</si>
  <si>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</si>
  <si>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</si>
  <si>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</si>
  <si>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</si>
  <si>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</si>
  <si>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</si>
  <si>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</si>
  <si>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</si>
  <si>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</si>
  <si>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</si>
  <si>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</si>
  <si>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</si>
  <si>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</si>
  <si>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</si>
  <si>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</si>
  <si>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</si>
  <si>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</si>
  <si>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</si>
  <si>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</si>
  <si>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</si>
  <si>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</si>
  <si>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</si>
  <si>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</si>
  <si>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</si>
  <si>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</si>
  <si>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</si>
  <si>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</si>
  <si>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</si>
  <si>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</si>
  <si>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</si>
  <si>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</si>
  <si>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</si>
  <si>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</si>
  <si>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</si>
  <si>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</si>
  <si>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</si>
  <si>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</si>
  <si>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</si>
  <si>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</si>
  <si>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</si>
  <si>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</si>
  <si>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</si>
  <si>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</si>
  <si>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</si>
  <si>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</si>
  <si>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</si>
  <si>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</si>
  <si>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</si>
  <si>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</si>
  <si>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</si>
  <si>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</si>
  <si>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</si>
  <si>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</si>
  <si>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</si>
  <si>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</si>
  <si>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</si>
  <si>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</si>
  <si>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</si>
  <si>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</si>
  <si>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</si>
  <si>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</si>
  <si>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</si>
  <si>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</si>
  <si>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</si>
  <si>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</si>
  <si>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</si>
  <si>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</si>
  <si>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</si>
  <si>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</si>
  <si>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</si>
  <si>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</si>
  <si>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</si>
  <si>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</si>
  <si>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</si>
  <si>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</si>
  <si>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</si>
  <si>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</si>
  <si>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</si>
  <si>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</si>
  <si>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</si>
  <si>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</si>
  <si>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</si>
  <si>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</si>
  <si>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</si>
  <si>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</si>
  <si>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</si>
  <si>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</si>
  <si>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</si>
  <si>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</si>
  <si>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</si>
  <si>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</si>
  <si>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</si>
  <si>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</si>
  <si>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</si>
  <si>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</si>
  <si>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</si>
  <si>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</si>
  <si>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</si>
  <si>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</si>
  <si>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</si>
  <si>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</si>
  <si>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</si>
  <si>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</si>
  <si>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</si>
  <si>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</si>
  <si>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</si>
  <si>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</si>
  <si>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</si>
  <si>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</si>
  <si>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</si>
  <si>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</si>
  <si>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</si>
  <si>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</si>
  <si>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</si>
  <si>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</si>
  <si>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</si>
  <si>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</si>
  <si>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</si>
  <si>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</si>
  <si>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</si>
  <si>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</si>
  <si>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</si>
  <si>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</si>
  <si>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</si>
  <si>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</si>
  <si>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</si>
  <si>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</si>
  <si>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</si>
  <si>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</si>
  <si>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</si>
  <si>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</si>
  <si>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</si>
  <si>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</si>
  <si>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</si>
  <si>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</si>
  <si>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</si>
  <si>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</si>
  <si>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</si>
  <si>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</si>
  <si>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</si>
  <si>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</si>
  <si>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</si>
  <si>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</si>
  <si>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</si>
  <si>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</si>
  <si>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</si>
  <si>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</si>
  <si>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</si>
  <si>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</si>
  <si>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</si>
  <si>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</si>
  <si>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</si>
  <si>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</si>
  <si>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</si>
  <si>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</si>
  <si>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</si>
  <si>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</si>
  <si>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</si>
  <si>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</si>
  <si>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</si>
  <si>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</si>
  <si>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</si>
  <si>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</si>
  <si>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</si>
  <si>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</si>
  <si>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</si>
  <si>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</si>
  <si>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</si>
  <si>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</si>
  <si>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</si>
  <si>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</si>
  <si>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</si>
  <si>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</si>
  <si>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</si>
  <si>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</si>
  <si>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</si>
  <si>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</si>
  <si>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</si>
  <si>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</si>
  <si>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</si>
  <si>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</si>
  <si>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</si>
  <si>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</si>
  <si>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</si>
  <si>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</si>
  <si>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</si>
  <si>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</si>
  <si>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</si>
  <si>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</si>
  <si>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</si>
  <si>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</si>
  <si>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</si>
  <si>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</si>
  <si>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</si>
  <si>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</si>
  <si>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</si>
  <si>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</si>
  <si>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</si>
  <si>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</si>
  <si>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</si>
  <si>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</si>
  <si>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</si>
  <si>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</si>
  <si>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</si>
  <si>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</si>
  <si>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</si>
  <si>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</si>
  <si>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</si>
  <si>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</si>
  <si>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</si>
  <si>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</si>
  <si>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</si>
  <si>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</si>
  <si>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</si>
  <si>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</si>
  <si>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</si>
  <si>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</si>
  <si>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</si>
  <si>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</si>
  <si>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</si>
  <si>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</si>
  <si>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</si>
  <si>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</si>
  <si>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</si>
  <si>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</si>
  <si>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</si>
  <si>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</si>
  <si>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</si>
  <si>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</si>
  <si>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</si>
  <si>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</si>
  <si>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</si>
  <si>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</si>
  <si>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</si>
  <si>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</si>
  <si>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</si>
  <si>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</si>
  <si>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</si>
  <si>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</si>
  <si>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</si>
  <si>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</si>
  <si>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</si>
  <si>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</si>
  <si>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</si>
  <si>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</si>
  <si>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</si>
  <si>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</si>
  <si>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</si>
  <si>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</si>
  <si>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</si>
  <si>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</si>
  <si>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</si>
  <si>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</si>
  <si>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</si>
  <si>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</si>
  <si>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</si>
  <si>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</si>
  <si>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</si>
  <si>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</si>
  <si>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</si>
  <si>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</si>
  <si>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</si>
  <si>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</si>
  <si>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</si>
  <si>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</si>
  <si>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</si>
  <si>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</si>
  <si>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</si>
  <si>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</si>
  <si>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</si>
  <si>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</si>
  <si>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</si>
  <si>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</si>
  <si>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</si>
  <si>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</si>
  <si>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</si>
  <si>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</si>
  <si>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</si>
  <si>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</si>
  <si>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</si>
  <si>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</si>
  <si>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</si>
  <si>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</si>
  <si>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</si>
  <si>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</si>
  <si>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</si>
  <si>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</si>
  <si>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</si>
  <si>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</si>
  <si>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</si>
  <si>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</si>
  <si>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</si>
  <si>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</si>
  <si>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</si>
  <si>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</si>
  <si>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</si>
  <si>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</si>
  <si>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</si>
  <si>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</si>
  <si>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</si>
  <si>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</si>
  <si>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</si>
  <si>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</si>
  <si>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</si>
  <si>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</si>
  <si>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</si>
  <si>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</si>
  <si>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</si>
  <si>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</si>
  <si>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</si>
  <si>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</si>
  <si>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</si>
  <si>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</si>
  <si>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</si>
  <si>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</si>
  <si>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</si>
  <si>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</si>
  <si>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</si>
  <si>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</si>
  <si>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</si>
  <si>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</si>
  <si>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</si>
  <si>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</si>
  <si>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</si>
  <si>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</si>
  <si>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</si>
  <si>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</si>
  <si>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</si>
  <si>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</si>
  <si>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</si>
  <si>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</si>
  <si>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</si>
  <si>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</si>
  <si>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</si>
  <si>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</si>
  <si>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</si>
  <si>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</si>
  <si>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</si>
  <si>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</si>
  <si>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</si>
  <si>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</si>
  <si>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</si>
  <si>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</si>
  <si>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</si>
  <si>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</si>
  <si>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</si>
  <si>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</si>
  <si>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</si>
  <si>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</si>
  <si>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</si>
  <si>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</si>
  <si>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</si>
  <si>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</si>
  <si>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</si>
  <si>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</si>
  <si>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</si>
  <si>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</si>
  <si>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</si>
  <si>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</si>
  <si>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</si>
  <si>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</si>
  <si>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</si>
  <si>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</si>
  <si>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</si>
  <si>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</si>
  <si>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</si>
  <si>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</si>
  <si>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</si>
  <si>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</si>
  <si>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</si>
  <si>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</si>
  <si>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</si>
  <si>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</si>
  <si>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</si>
  <si>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</si>
  <si>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</si>
  <si>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</si>
  <si>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</si>
  <si>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</si>
  <si>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</si>
  <si>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</si>
  <si>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</si>
  <si>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</si>
  <si>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</si>
  <si>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</si>
  <si>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</si>
  <si>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</si>
  <si>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</si>
  <si>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</si>
  <si>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</si>
  <si>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</si>
  <si>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</si>
  <si>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</si>
  <si>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</si>
  <si>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</si>
  <si>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</si>
  <si>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</si>
  <si>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</si>
  <si>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</si>
  <si>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</si>
  <si>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</si>
  <si>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</si>
  <si>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</si>
  <si>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</si>
  <si>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</si>
  <si>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</si>
  <si>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</si>
  <si>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</si>
  <si>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</si>
  <si>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</si>
  <si>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</si>
  <si>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</si>
  <si>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</si>
  <si>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</si>
  <si>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</si>
  <si>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</si>
  <si>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</si>
  <si>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</si>
  <si>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</si>
  <si>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</si>
  <si>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</si>
  <si>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</si>
  <si>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</si>
  <si>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</si>
  <si>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</si>
  <si>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</si>
  <si>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</si>
  <si>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</si>
  <si>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</si>
  <si>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</si>
  <si>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</si>
  <si>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</si>
  <si>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</si>
  <si>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</si>
  <si>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</si>
  <si>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</si>
  <si>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</si>
  <si>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</si>
  <si>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</si>
  <si>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</si>
  <si>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</si>
  <si>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</si>
  <si>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</si>
  <si>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</si>
  <si>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</si>
  <si>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</si>
  <si>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</si>
  <si>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</si>
  <si>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</si>
  <si>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</si>
  <si>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</si>
  <si>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</si>
  <si>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</si>
  <si>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</si>
  <si>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</si>
  <si>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</si>
  <si>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</si>
  <si>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</si>
  <si>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</si>
  <si>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</si>
  <si>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</si>
  <si>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</si>
  <si>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</si>
  <si>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</si>
  <si>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</si>
  <si>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</si>
  <si>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</si>
  <si>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</si>
  <si>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</si>
  <si>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</si>
  <si>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</si>
  <si>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</si>
  <si>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</si>
  <si>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</si>
  <si>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</si>
  <si>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</si>
  <si>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</si>
  <si>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</si>
  <si>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</si>
  <si>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</si>
  <si>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</si>
  <si>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</si>
  <si>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</si>
  <si>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</si>
  <si>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</si>
  <si>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</si>
  <si>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</si>
  <si>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</si>
  <si>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</si>
  <si>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</si>
  <si>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</si>
  <si>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</si>
  <si>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</si>
  <si>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</si>
  <si>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</si>
  <si>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</si>
  <si>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</si>
  <si>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</si>
  <si>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</si>
  <si>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</si>
  <si>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</si>
  <si>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</si>
  <si>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</si>
  <si>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</si>
  <si>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</si>
  <si>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</si>
  <si>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</si>
  <si>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</si>
  <si>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</si>
  <si>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</si>
  <si>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</si>
  <si>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</si>
  <si>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</si>
  <si>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</si>
  <si>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</si>
  <si>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</si>
  <si>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</si>
  <si>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</si>
  <si>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</si>
  <si>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</si>
  <si>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</si>
  <si>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</si>
  <si>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</si>
  <si>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</si>
  <si>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</si>
  <si>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</si>
  <si>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</si>
  <si>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</si>
  <si>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</si>
  <si>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</si>
  <si>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</si>
  <si>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</si>
  <si>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</si>
  <si>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</si>
  <si>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</si>
  <si>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</si>
  <si>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</si>
  <si>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</si>
  <si>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</si>
  <si>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</si>
  <si>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</si>
  <si>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</si>
  <si>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</si>
  <si>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</si>
  <si>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</si>
  <si>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</si>
  <si>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</si>
  <si>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</si>
  <si>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</si>
  <si>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</si>
  <si>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</si>
  <si>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</si>
  <si>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</si>
  <si>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</si>
  <si>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</si>
  <si>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</si>
  <si>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</si>
  <si>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</si>
  <si>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</si>
  <si>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</si>
  <si>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</si>
  <si>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</si>
  <si>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</si>
  <si>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</si>
  <si>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</si>
  <si>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</si>
  <si>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</si>
  <si>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</si>
  <si>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</si>
  <si>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</si>
  <si>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</si>
  <si>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</si>
  <si>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</si>
  <si>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</si>
  <si>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</si>
  <si>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</si>
  <si>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</si>
  <si>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</si>
  <si>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</si>
  <si>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</si>
  <si>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</si>
  <si>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</si>
  <si>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</si>
  <si>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</si>
  <si>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</si>
  <si>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</si>
  <si>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</si>
  <si>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</si>
  <si>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</si>
  <si>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</si>
  <si>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</si>
  <si>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</si>
  <si>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</si>
  <si>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</si>
  <si>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</si>
  <si>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</si>
  <si>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</si>
  <si>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</si>
  <si>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</si>
  <si>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</si>
  <si>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</si>
  <si>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</si>
  <si>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</si>
  <si>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</si>
  <si>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</si>
  <si>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</si>
  <si>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</si>
  <si>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</si>
  <si>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</si>
  <si>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</si>
  <si>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</si>
  <si>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</si>
  <si>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</si>
  <si>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</si>
  <si>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</si>
  <si>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</si>
  <si>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</si>
  <si>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</si>
  <si>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</si>
  <si>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</si>
  <si>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</si>
  <si>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</si>
  <si>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</si>
  <si>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</si>
  <si>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</si>
  <si>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</si>
  <si>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</si>
  <si>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</si>
  <si>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</si>
  <si>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</si>
  <si>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</si>
  <si>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</si>
  <si>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</si>
  <si>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</si>
  <si>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</si>
  <si>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</si>
  <si>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</si>
  <si>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</si>
  <si>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</si>
  <si>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</si>
  <si>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</si>
  <si>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</si>
  <si>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</si>
  <si>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</si>
  <si>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</si>
  <si>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</si>
  <si>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</si>
  <si>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</si>
  <si>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</si>
  <si>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</si>
  <si>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</si>
  <si>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</si>
  <si>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</si>
  <si>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</si>
  <si>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</si>
  <si>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</si>
  <si>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</si>
  <si>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</si>
  <si>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</si>
  <si>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</si>
  <si>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</si>
  <si>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</si>
  <si>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</si>
  <si>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</si>
  <si>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</si>
  <si>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</si>
  <si>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</si>
  <si>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</si>
  <si>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</si>
  <si>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</si>
  <si>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</si>
  <si>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</si>
  <si>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</si>
  <si>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</si>
  <si>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</si>
  <si>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</si>
  <si>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</si>
  <si>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</si>
  <si>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</si>
  <si>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</si>
  <si>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</si>
  <si>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</si>
  <si>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</si>
  <si>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</si>
  <si>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</si>
  <si>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</si>
  <si>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</si>
  <si>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</si>
  <si>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</si>
  <si>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</si>
  <si>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</si>
  <si>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</si>
  <si>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</si>
  <si>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</si>
  <si>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</si>
  <si>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</si>
  <si>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</si>
  <si>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</si>
  <si>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</si>
  <si>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</si>
  <si>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</si>
  <si>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</si>
  <si>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</si>
  <si>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</si>
  <si>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</si>
  <si>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</si>
  <si>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</si>
  <si>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</si>
  <si>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</si>
  <si>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</si>
  <si>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</si>
  <si>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</si>
  <si>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</si>
  <si>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</si>
  <si>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</si>
  <si>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</si>
  <si>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</si>
  <si>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</si>
  <si>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</si>
  <si>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</si>
  <si>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</si>
  <si>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</si>
  <si>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</si>
  <si>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</si>
  <si>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</si>
  <si>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</si>
  <si>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</si>
  <si>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</si>
  <si>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</si>
  <si>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</si>
  <si>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</si>
  <si>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</si>
  <si>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</si>
  <si>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</si>
  <si>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</si>
  <si>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</si>
  <si>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</si>
  <si>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</si>
  <si>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</si>
  <si>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</si>
  <si>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</si>
  <si>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</si>
  <si>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</si>
  <si>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</si>
  <si>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</si>
  <si>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</si>
  <si>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</si>
  <si>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</si>
  <si>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</si>
  <si>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</si>
  <si>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</si>
  <si>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</si>
  <si>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</si>
  <si>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</si>
  <si>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</si>
  <si>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</si>
  <si>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</si>
  <si>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</si>
  <si>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</si>
  <si>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</si>
  <si>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</si>
  <si>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</si>
  <si>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</si>
  <si>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</si>
  <si>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</si>
  <si>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</si>
  <si>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</si>
  <si>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</si>
  <si>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</si>
  <si>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</si>
  <si>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</si>
  <si>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</si>
  <si>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</si>
  <si>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</si>
  <si>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</si>
  <si>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</si>
  <si>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</si>
  <si>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</si>
  <si>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</si>
  <si>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</si>
  <si>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</si>
  <si>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</si>
  <si>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</si>
  <si>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</si>
  <si>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</si>
  <si>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</si>
  <si>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</si>
  <si>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</si>
  <si>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</si>
  <si>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</si>
  <si>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</si>
  <si>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</si>
  <si>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</si>
  <si>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</si>
  <si>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</si>
  <si>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</si>
  <si>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</si>
  <si>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</si>
  <si>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</si>
  <si>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</si>
  <si>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</si>
  <si>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</si>
  <si>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</si>
  <si>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</si>
  <si>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</si>
  <si>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</si>
  <si>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</si>
  <si>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</si>
  <si>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</si>
  <si>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</si>
  <si>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</si>
  <si>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</si>
  <si>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</si>
  <si>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</si>
  <si>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</si>
  <si>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</si>
  <si>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</si>
  <si>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</si>
  <si>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</si>
  <si>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</si>
  <si>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</si>
  <si>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</si>
  <si>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</si>
  <si>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</si>
  <si>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</si>
  <si>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</si>
  <si>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</si>
  <si>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</si>
  <si>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</si>
  <si>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</si>
  <si>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</si>
  <si>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</si>
  <si>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</si>
  <si>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</si>
  <si>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</si>
  <si>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</si>
  <si>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</si>
  <si>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</si>
  <si>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</si>
  <si>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</si>
  <si>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</si>
  <si>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</si>
  <si>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</si>
  <si>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</si>
  <si>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</si>
  <si>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</si>
  <si>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</si>
  <si>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</si>
  <si>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</si>
  <si>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</si>
  <si>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</si>
  <si>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</si>
  <si>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</si>
  <si>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</si>
  <si>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</si>
  <si>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</si>
  <si>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</si>
  <si>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</si>
  <si>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</si>
  <si>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</si>
  <si>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</si>
  <si>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</si>
  <si>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</si>
  <si>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</si>
  <si>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</si>
  <si>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</si>
  <si>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</si>
  <si>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</si>
  <si>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</si>
  <si>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</si>
  <si>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</si>
  <si>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</si>
  <si>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</si>
  <si>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</si>
  <si>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</si>
  <si>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</si>
  <si>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</si>
  <si>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</si>
  <si>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</si>
  <si>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</si>
  <si>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</si>
  <si>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</si>
  <si>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</si>
  <si>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</si>
  <si>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</si>
  <si>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</si>
  <si>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</si>
  <si>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</si>
  <si>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</si>
  <si>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</si>
  <si>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</si>
  <si>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</si>
  <si>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</si>
  <si>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</si>
  <si>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</si>
  <si>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</si>
  <si>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</si>
  <si>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</si>
  <si>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</si>
  <si>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</si>
  <si>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</si>
  <si>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</si>
  <si>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</si>
  <si>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</si>
  <si>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</si>
  <si>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</si>
  <si>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</si>
  <si>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</si>
  <si>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</si>
  <si>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</si>
  <si>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</si>
  <si>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</si>
  <si>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</si>
  <si>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</si>
  <si>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</si>
  <si>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</si>
  <si>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</si>
  <si>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</si>
  <si>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</si>
  <si>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</si>
  <si>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</si>
  <si>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</si>
  <si>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</si>
  <si>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</si>
  <si>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</si>
  <si>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</si>
  <si>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</si>
  <si>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</si>
  <si>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</si>
  <si>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</si>
  <si>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</si>
  <si>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</si>
  <si>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</si>
  <si>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</si>
  <si>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</si>
  <si>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</si>
  <si>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</si>
  <si>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</si>
  <si>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</si>
  <si>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</si>
  <si>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</si>
  <si>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</si>
  <si>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</si>
  <si>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</si>
  <si>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</si>
  <si>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</si>
  <si>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</si>
  <si>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</si>
  <si>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</si>
  <si>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</si>
  <si>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</si>
  <si>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</si>
  <si>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</si>
  <si>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</si>
  <si>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</si>
  <si>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</si>
  <si>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</si>
  <si>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</si>
  <si>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</si>
  <si>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</si>
  <si>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</si>
  <si>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</si>
  <si>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</si>
  <si>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</si>
  <si>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</si>
  <si>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</si>
  <si>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</si>
  <si>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</si>
  <si>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</si>
  <si>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</si>
  <si>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</si>
  <si>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</si>
  <si>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</si>
  <si>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</si>
  <si>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</si>
  <si>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</si>
  <si>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</si>
  <si>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</si>
  <si>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</si>
  <si>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</si>
  <si>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</si>
  <si>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</si>
  <si>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</si>
  <si>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</si>
  <si>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</si>
  <si>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</si>
  <si>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</si>
  <si>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</si>
  <si>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</si>
  <si>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</si>
  <si>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</si>
  <si>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</si>
  <si>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</si>
  <si>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</si>
  <si>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</si>
  <si>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</si>
  <si>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</si>
  <si>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</si>
  <si>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</si>
  <si>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</si>
  <si>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</si>
  <si>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</si>
  <si>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</si>
  <si>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</si>
  <si>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</si>
  <si>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</si>
  <si>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</si>
  <si>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</si>
  <si>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</si>
  <si>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</si>
  <si>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</si>
  <si>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</si>
  <si>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</si>
  <si>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</si>
  <si>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</si>
  <si>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</si>
  <si>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</si>
  <si>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</si>
  <si>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</si>
  <si>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</si>
  <si>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</si>
  <si>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</si>
  <si>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</si>
  <si>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</si>
  <si>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</si>
  <si>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</si>
  <si>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</si>
  <si>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</si>
  <si>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</si>
  <si>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</si>
  <si>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</si>
  <si>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</si>
  <si>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</si>
  <si>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</si>
  <si>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</si>
  <si>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</si>
  <si>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</si>
  <si>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</si>
  <si>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</si>
  <si>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</si>
  <si>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</si>
  <si>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</si>
  <si>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</si>
  <si>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</si>
  <si>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</si>
  <si>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</si>
  <si>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</si>
  <si>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</si>
  <si>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</si>
  <si>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</si>
  <si>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</si>
  <si>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</si>
  <si>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</si>
  <si>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</si>
  <si>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</si>
  <si>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</si>
  <si>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</si>
  <si>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</si>
  <si>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</si>
  <si>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</si>
  <si>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</si>
  <si>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</si>
  <si>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</si>
  <si>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</si>
  <si>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</si>
  <si>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</si>
  <si>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</si>
  <si>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</si>
  <si>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</si>
  <si>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</si>
  <si>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</si>
  <si>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</si>
  <si>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</si>
  <si>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</si>
  <si>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</si>
  <si>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</si>
  <si>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</si>
  <si>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</si>
  <si>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</si>
  <si>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</si>
  <si>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</si>
  <si>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</si>
  <si>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</si>
  <si>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</si>
  <si>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</si>
  <si>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</si>
  <si>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</si>
  <si>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</si>
  <si>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</si>
  <si>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</si>
  <si>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</si>
  <si>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</si>
  <si>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</si>
  <si>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</si>
  <si>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</si>
  <si>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</si>
  <si>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</si>
  <si>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</si>
  <si>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</si>
  <si>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</si>
  <si>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</si>
  <si>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</si>
  <si>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</si>
  <si>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</si>
  <si>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</si>
  <si>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</si>
  <si>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</si>
  <si>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</si>
  <si>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</si>
  <si>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</si>
  <si>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</si>
  <si>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</si>
  <si>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</si>
  <si>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</si>
  <si>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</si>
  <si>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</si>
  <si>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</si>
  <si>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</si>
  <si>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</si>
  <si>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</si>
  <si>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</si>
  <si>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</si>
  <si>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</si>
  <si>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</si>
  <si>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</si>
  <si>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</si>
  <si>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</si>
  <si>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</si>
  <si>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</si>
  <si>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</si>
  <si>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</si>
  <si>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</si>
  <si>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</si>
  <si>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</si>
  <si>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</si>
  <si>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</si>
  <si>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</si>
  <si>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</si>
  <si>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</si>
  <si>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</si>
  <si>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</si>
  <si>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</si>
  <si>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</si>
  <si>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</si>
  <si>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</si>
  <si>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</si>
  <si>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</si>
  <si>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</si>
  <si>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</si>
  <si>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</si>
  <si>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</si>
  <si>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</si>
  <si>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</si>
  <si>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</si>
  <si>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</si>
  <si>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</si>
  <si>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</si>
  <si>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</si>
  <si>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</si>
  <si>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</si>
  <si>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</si>
  <si>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</si>
  <si>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</si>
  <si>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</si>
  <si>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</si>
  <si>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</si>
  <si>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</si>
  <si>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</si>
  <si>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</si>
  <si>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</si>
  <si>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</si>
  <si>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</si>
  <si>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</si>
  <si>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</si>
  <si>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</si>
  <si>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</si>
  <si>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</si>
  <si>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</si>
  <si>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</si>
  <si>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</si>
  <si>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</si>
  <si>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</si>
  <si>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</si>
  <si>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</si>
  <si>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</si>
  <si>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</si>
  <si>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</si>
  <si>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</si>
  <si>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</si>
  <si>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</si>
  <si>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</si>
  <si>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</si>
  <si>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</si>
  <si>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</si>
  <si>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</si>
  <si>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</si>
  <si>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</si>
  <si>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</si>
  <si>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</si>
  <si>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</si>
  <si>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</si>
  <si>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</si>
  <si>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</si>
  <si>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</si>
  <si>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</si>
  <si>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</si>
  <si>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</si>
  <si>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</si>
  <si>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</si>
  <si>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</si>
  <si>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</si>
  <si>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</si>
  <si>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</si>
  <si>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</si>
  <si>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</si>
  <si>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</si>
  <si>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</si>
  <si>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</si>
  <si>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</si>
  <si>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</si>
  <si>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</si>
  <si>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</si>
  <si>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</si>
  <si>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</si>
  <si>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</si>
  <si>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</si>
  <si>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</si>
  <si>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</si>
  <si>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</si>
  <si>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</si>
  <si>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</si>
  <si>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</si>
  <si>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</si>
  <si>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</si>
  <si>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</si>
  <si>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</si>
  <si>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</si>
  <si>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</si>
  <si>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</si>
  <si>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</si>
  <si>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</si>
  <si>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</si>
  <si>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</si>
  <si>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</si>
  <si>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</si>
  <si>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</si>
  <si>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</si>
  <si>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</si>
  <si>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</si>
  <si>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</si>
  <si>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</si>
  <si>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</si>
  <si>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</si>
  <si>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</si>
  <si>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</si>
  <si>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</si>
  <si>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</si>
  <si>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</si>
  <si>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</si>
  <si>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</si>
  <si>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</si>
  <si>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</si>
  <si>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</si>
  <si>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</si>
  <si>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</si>
  <si>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</si>
  <si>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</si>
  <si>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</si>
  <si>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</si>
  <si>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</si>
  <si>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</si>
  <si>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</si>
  <si>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</si>
  <si>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</si>
  <si>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</si>
  <si>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</si>
  <si>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</si>
  <si>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</si>
  <si>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</si>
  <si>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</si>
  <si>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</si>
  <si>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</si>
  <si>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</si>
  <si>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</si>
  <si>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</si>
  <si>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</si>
  <si>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</si>
  <si>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</si>
  <si>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</si>
  <si>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</si>
  <si>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</si>
  <si>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</si>
  <si>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</si>
  <si>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</si>
  <si>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</si>
  <si>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</si>
  <si>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</si>
  <si>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</si>
  <si>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</si>
  <si>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</si>
  <si>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</si>
  <si>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</si>
  <si>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</si>
  <si>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</si>
  <si>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</si>
  <si>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</si>
  <si>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</si>
  <si>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</si>
  <si>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</si>
  <si>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</si>
  <si>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</si>
  <si>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</si>
  <si>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</si>
  <si>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</si>
  <si>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</si>
  <si>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</si>
  <si>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</si>
  <si>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</si>
  <si>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</si>
  <si>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</si>
  <si>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</si>
  <si>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</si>
  <si>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</si>
  <si>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</si>
  <si>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</si>
  <si>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</si>
  <si>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</si>
  <si>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</si>
  <si>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</si>
  <si>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</si>
  <si>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</si>
  <si>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</si>
  <si>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</si>
  <si>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</si>
  <si>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</si>
  <si>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</si>
  <si>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</si>
  <si>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</si>
  <si>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</si>
  <si>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</si>
  <si>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</si>
  <si>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</si>
  <si>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</si>
  <si>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</si>
  <si>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</si>
  <si>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</si>
  <si>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</si>
  <si>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</si>
  <si>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</si>
  <si>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</si>
  <si>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</si>
  <si>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</si>
  <si>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</si>
  <si>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</si>
  <si>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</si>
  <si>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</si>
  <si>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</si>
  <si>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</si>
  <si>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</si>
  <si>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</si>
  <si>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</si>
  <si>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</si>
  <si>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</si>
  <si>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</si>
  <si>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</si>
  <si>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</si>
  <si>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</si>
  <si>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</si>
  <si>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</si>
  <si>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</si>
  <si>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</si>
  <si>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</si>
  <si>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</si>
  <si>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</si>
  <si>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</si>
  <si>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</si>
  <si>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</si>
  <si>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</si>
  <si>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</si>
  <si>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</si>
  <si>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</si>
  <si>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</si>
  <si>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</si>
  <si>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</si>
  <si>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</si>
  <si>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</si>
  <si>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</si>
  <si>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</si>
  <si>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</si>
  <si>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</si>
  <si>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</si>
  <si>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</si>
  <si>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</si>
  <si>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</si>
  <si>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</si>
  <si>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</si>
  <si>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</si>
  <si>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</si>
  <si>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</si>
  <si>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</si>
  <si>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</si>
  <si>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</si>
  <si>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</si>
  <si>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</si>
  <si>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</si>
  <si>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</si>
  <si>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</si>
  <si>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</si>
  <si>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</si>
  <si>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</si>
  <si>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</si>
  <si>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</si>
  <si>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</si>
  <si>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</si>
  <si>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</si>
  <si>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</si>
  <si>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</si>
  <si>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</si>
  <si>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</si>
  <si>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</si>
  <si>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</si>
  <si>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</si>
  <si>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</si>
  <si>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</si>
  <si>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</si>
  <si>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</si>
  <si>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</si>
  <si>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</si>
  <si>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</si>
  <si>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</si>
  <si>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</si>
  <si>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</si>
  <si>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</si>
  <si>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</si>
  <si>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</si>
  <si>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</si>
  <si>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</si>
  <si>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</si>
  <si>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</si>
  <si>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</si>
  <si>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</si>
  <si>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</si>
  <si>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</si>
  <si>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</si>
  <si>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</si>
  <si>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</si>
  <si>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</si>
  <si>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</si>
  <si>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</si>
  <si>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</si>
  <si>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</si>
  <si>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</si>
  <si>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</si>
  <si>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</si>
  <si>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</si>
  <si>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</si>
  <si>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</si>
  <si>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</si>
  <si>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</si>
  <si>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</si>
  <si>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</si>
  <si>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</si>
  <si>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</si>
  <si>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</si>
  <si>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</si>
  <si>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</si>
  <si>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</si>
  <si>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</si>
  <si>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</si>
  <si>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</si>
  <si>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</si>
  <si>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</si>
  <si>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</si>
  <si>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</si>
  <si>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</si>
  <si>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</si>
  <si>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</si>
  <si>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</si>
  <si>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</si>
  <si>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</si>
  <si>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</si>
  <si>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</si>
  <si>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</si>
  <si>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</si>
  <si>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</si>
  <si>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</si>
  <si>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</si>
  <si>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</si>
  <si>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</si>
  <si>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</si>
  <si>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</si>
  <si>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</si>
  <si>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</si>
  <si>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</si>
  <si>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</si>
  <si>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</si>
  <si>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</si>
  <si>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</si>
  <si>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</si>
  <si>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</si>
  <si>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</si>
  <si>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</si>
  <si>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</si>
  <si>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</si>
  <si>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</si>
  <si>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</si>
  <si>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</si>
  <si>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</si>
  <si>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</si>
  <si>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</si>
  <si>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</si>
  <si>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</si>
  <si>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</si>
  <si>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</si>
  <si>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</si>
  <si>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</si>
  <si>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</si>
  <si>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</si>
  <si>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</si>
  <si>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</si>
  <si>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</si>
  <si>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</si>
  <si>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</si>
  <si>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</si>
  <si>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</si>
  <si>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</si>
  <si>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</si>
  <si>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</si>
  <si>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</si>
  <si>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</si>
  <si>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</si>
  <si>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</si>
  <si>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</si>
  <si>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</si>
  <si>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</si>
  <si>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</si>
  <si>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</si>
  <si>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</si>
  <si>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</si>
  <si>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</si>
  <si>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</si>
  <si>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</si>
  <si>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</si>
  <si>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</si>
  <si>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</si>
  <si>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</si>
  <si>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</si>
  <si>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</si>
  <si>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</si>
  <si>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</si>
  <si>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</si>
  <si>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</si>
  <si>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</si>
  <si>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</si>
  <si>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</si>
  <si>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</si>
  <si>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</si>
  <si>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</si>
  <si>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</si>
  <si>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</si>
  <si>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</si>
  <si>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</si>
  <si>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</si>
  <si>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</si>
  <si>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</si>
  <si>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</si>
  <si>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</si>
  <si>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</si>
  <si>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</si>
  <si>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</si>
  <si>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</si>
  <si>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</si>
  <si>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</si>
  <si>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</si>
  <si>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</si>
  <si>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</si>
  <si>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</si>
  <si>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</si>
  <si>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</si>
  <si>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</si>
  <si>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</si>
  <si>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</si>
  <si>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</si>
  <si>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</si>
  <si>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</si>
  <si>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</si>
  <si>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</si>
  <si>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</si>
  <si>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</si>
  <si>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</si>
  <si>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</si>
  <si>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</si>
  <si>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</si>
  <si>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</si>
  <si>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</si>
  <si>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</si>
  <si>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</si>
  <si>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</si>
  <si>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</si>
  <si>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</si>
  <si>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</si>
  <si>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</si>
  <si>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</si>
  <si>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</si>
  <si>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</si>
  <si>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</si>
  <si>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</si>
  <si>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</si>
  <si>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</si>
  <si>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</si>
  <si>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</si>
  <si>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</si>
  <si>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</si>
  <si>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</si>
  <si>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</si>
  <si>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</si>
  <si>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</si>
  <si>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</si>
  <si>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</si>
  <si>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</si>
  <si>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</si>
  <si>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</si>
  <si>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</si>
  <si>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</si>
  <si>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</si>
  <si>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</si>
  <si>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</si>
  <si>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</si>
  <si>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</si>
  <si>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</si>
  <si>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</si>
  <si>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</si>
  <si>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</si>
  <si>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</si>
  <si>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</si>
  <si>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</si>
  <si>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</si>
  <si>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</si>
  <si>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</si>
  <si>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</si>
  <si>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</si>
  <si>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</si>
  <si>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</si>
  <si>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</si>
  <si>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</si>
  <si>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</si>
  <si>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</si>
  <si>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</si>
  <si>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</si>
  <si>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</si>
  <si>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</si>
  <si>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</si>
  <si>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</si>
  <si>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</si>
  <si>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</si>
  <si>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</si>
  <si>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</si>
  <si>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</si>
  <si>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</si>
  <si>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</si>
  <si>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</si>
  <si>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</si>
  <si>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</si>
  <si>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</si>
  <si>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</si>
  <si>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</si>
  <si>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</si>
  <si>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</si>
  <si>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</si>
  <si>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</si>
  <si>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</si>
  <si>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</si>
  <si>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</si>
  <si>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</si>
  <si>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</si>
  <si>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</si>
  <si>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</si>
  <si>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</si>
  <si>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ETA 15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</si>
  <si>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</si>
  <si>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</si>
  <si>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</si>
  <si>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</si>
  <si>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</si>
  <si>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</si>
  <si>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PCM-20251207-00000636</t>
  </si>
  <si>
    <t>150 mins</t>
  </si>
  <si>
    <t>PCM-20251207-00000632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</si>
  <si>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</si>
  <si>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</si>
  <si>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</si>
  <si>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</si>
  <si>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</si>
  <si>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</si>
  <si>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</si>
  <si>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</si>
  <si>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</si>
  <si>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</si>
  <si>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</si>
  <si>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PCM-20251207-00000618</t>
  </si>
  <si>
    <t xml:space="preserve">EM team at site </t>
  </si>
  <si>
    <t>PCM-20251207-00000652</t>
  </si>
  <si>
    <t>EM team on the way 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</si>
</sst>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4" totalsRowShown="0" headerRowDxfId="46" dataDxfId="45" headerRowBorderDxfId="43" tableBorderDxfId="44" totalsRowBorderDxfId="42">
  <autoFilter ref="A1:L1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335.44519537036831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45998.393621296294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45998.393621296294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45998.393621296294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45998.393621296294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45998.393621296294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45998.393621296294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45998.393621296294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45998.393621296294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45998.393621296294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45998.393621296294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45998.393621296294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45998.393621296294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45998.393621296294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45998.393621296294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45998.393621296294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45998.393621296294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45998.393621296294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45998.393621296294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45998.393621296294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45998.393621296294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45998.393621296294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45998.393621296294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45998.393621296294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45998.393621296294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45998.393621296294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45998.393621296294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45998.393621296294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45998.393621296294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45998.393621296294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45998.393621296294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45998.393621296294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45998.393621296294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45998.393621296294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45998.393621296294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45998.393621296294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45998.393621296294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45998.393621296294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45998.393621296294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45998.393621296294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45998.393621296294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45998.393621296294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45998.393621296294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45998.393621296294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45998.393621296294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45998.393621296294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45998.393621296294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45998.393621296294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45998.393621296294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45998.393621296294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45998.393621296294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45998.393621296294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45998.393621296294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45998.393621296294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45998.393621296294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45998.393621296294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45998.393621296294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45998.393621296294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45998.393621296294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45998.393621296294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45998.393621296294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45998.393621296294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45998.393621296294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45998.393621296294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45998.393621296294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45998.393621296294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45998.393621296294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45998.393621296294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45998.393621296294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45998.393621296294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45998.393621296294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45998.393621296294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45998.393621296294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45998.393621296294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45998.393621296294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45998.393621296294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45998.393621296294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45998.393621296294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45998.393621296294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45998.393621296294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45998.393621296294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45998.393621296294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45998.393621296294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45998.393621296294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45998.393621296294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45998.393621296294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45998.393621296294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45998.393621296294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45998.393621296294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45998.393621296294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45998.393621296294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45998.393621296294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45998.393621296294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45998.393621296294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45998.393621296294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45998.393621296294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45998.393621296294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45998.393621296294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45998.393621296294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45998.393621296294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45998.393621296294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45998.393621296294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45998.393621296294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45998.393621296294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45998.393621296294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45998.393621296294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45998.393621296294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45998.393621296294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45998.393621296294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45998.393621296294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45998.393621296294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45998.393621296294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45998.393621296294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45998.393621296294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45998.393621296294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45998.393621296294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45998.393621296294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45998.393621296294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45998.393621296294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45998.393621296294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45998.393621296294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45998.393621296294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45998.393621296294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45998.393621296294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45998.393621296294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45998.393621296294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45998.393621296294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45998.393621296294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45998.393621296294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45998.393621296294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45998.393621296294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45998.393621296294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45998.393621296294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45998.393621296294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45998.393621296294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45998.393621296294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45998.393621296294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45998.393621296294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45998.393621296294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45998.393621296294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45998.393621296294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45998.393621296294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45998.393621296294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45998.393621296294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45998.393621296294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45998.393621296294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45998.393621296294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45998.393621296294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45998.393621296294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45998.393621296294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45998.393621296294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45998.393621296294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45998.393621296294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45998.393621296294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45998.393621296294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45998.393621296294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45998.393621296294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45998.393621296294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45998.393621296294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45998.393621296294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45998.393621296294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45998.393621296294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45998.393621296294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45998.393621296294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45998.393621296294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45998.393621296294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45998.393621296294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45998.393621296294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45998.393621296294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45998.393621296294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45998.393621296294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45998.393621296294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45998.393621296294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45998.393621296294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45998.393621296294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45998.393621296294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45998.393621296294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45998.393621296294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45998.393621296294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45998.393621296294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45998.393621296294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45998.393621296294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45998.393621296294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45998.393621296294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45998.393621296294</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173.39378333333298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14.006202314812981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1.0382390046288492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6</v>
      </c>
      <c r="D6" s="19" t="s">
        <v>24817</v>
      </c>
      <c r="E6" s="18" t="s">
        <v>39109</v>
      </c>
      <c r="F6" s="97">
        <v>45998.375231481485</v>
      </c>
      <c r="G6" s="98">
        <f ca="1">IFERROR(NOW()-F6,"-")</f>
        <v>1.8389467586530373E-2</v>
      </c>
      <c r="H6" s="97">
        <v>45998.36959490741</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18"/>
      <c r="F7" s="97"/>
      <c r="G7" s="98">
        <f ca="1">IFERROR(NOW()-F7,"-")</f>
        <v>45998.393620949071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45998.393620949071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45998.393620949071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45998.393620949071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45998.393620949071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45998.393620949071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45998.393620949071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45998.393620949071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45998.393620949071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45998.393620949071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45998.393620949071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45998.393620949071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45998.393620949071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45998.393620949071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45998.393620949071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45998.393620949071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45998.393620949071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45998.393620949071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45998.393620949071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45998.393620949071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45998.393620949071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45998.393620949071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45998.393620949071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45998.393620949071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45998.393620949071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45998.393620949071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45998.393620949071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45998.393620949071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45998.393620949071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45998.393620949071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45998.393620949071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45998.393620949071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45998.393620949071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45998.393620949071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45998.393620949071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45998.393620949071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45998.393620949071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45998.393620949071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45998.393620949071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45998.393620949071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45998.393620949071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45998.393620949071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45998.393620949071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45998.393620949071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45998.393620949071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45998.393620949071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45998.393620949071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45998.393620949071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45998.393620949071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45998.393620949071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45998.393620949071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45998.393620949071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45998.393620949071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45998.393620949071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45998.393620949071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45998.393620949071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45998.393620949071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45998.393620949071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45998.393620949071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45998.393620949071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45998.393620949071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45998.393620949071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45998.393620949071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45998.393620949071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45998.393620949071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45998.393620949071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45998.393620949071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45998.393620949071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45998.393620949071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45998.393620949071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45998.393620949071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45998.393620949071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45998.393620949071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45998.393620949071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45998.393620949071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45998.393620949071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45998.393620949071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45998.393620949071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45998.393620949071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45998.393620949071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45998.393620949071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45998.393620949071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45998.393620949071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45998.393620949071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45998.393620949071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45998.393620949071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45998.393620949071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45998.393620949071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45998.393620949071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45998.393620949071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45998.393620949071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45998.393620949071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45998.393620949071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45998.393620949071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45998.393620949071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45998.393620949071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45998.393620949071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45998.393620949071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45998.393620949071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45998.393620949071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45998.393620949071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45998.393620949071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45998.393620949071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45998.393620949071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45998.393620949071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45998.393620949071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45998.393620949071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45998.393620949071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45998.393620949071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45998.393620949071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45998.393620949071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45998.393620949071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45998.393620949071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45998.393620949071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45998.393620949071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45998.393620949071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45998.393620949071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45998.393620949071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45998.393620949071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45998.393620949071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45998.393620949071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45998.393620949071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45998.393620949071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45998.393620949071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45998.393620949071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45998.393620949071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45998.393620949071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45998.393620949071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45998.393620949071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45998.393620949071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45998.393620949071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45998.393620949071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45998.393620949071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45998.393620949071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45998.393620949071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45998.393620949071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45998.393620949071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45998.393620949071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45998.393620949071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45998.393620949071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45998.393620949071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45998.393620949071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45998.393620949071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45998.393620949071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45998.393620949071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45998.393620949071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45998.393620949071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45998.393620949071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45998.393620949071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45998.393620949071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45998.393620949071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45998.393620949071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45998.393620949071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45998.393620949071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45998.393620949071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45998.393620949071</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45998.393620949071</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45998.393620949071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45998.393620949071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45998.393620949071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45998.393620949071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45998.393620949071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45998.393620949071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45998.393620949071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45998.393620949071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45998.393620949071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45998.393620949071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45998.393620949071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45998.393620949071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45998.393620949071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45998.393620949071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45998.393620949071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45998.393620949071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45998.393620949071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45998.393620949071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45998.393620949071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45998.393620949071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45998.393620949071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45998.393620949071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45998.393620949071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45998.393620949071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45998.393620949071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45998.393620949071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45998.393620949071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45998.393620949071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45998.393620949071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45998.393620949071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45998.393620949071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45998.393620949071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45998.393620949071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45998.393620949071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45998.393620949071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45998.393620949071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45998.393620949071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45998.393620949071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45998.393620949071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45998.393620949071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45998.393620949071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45998.393620949071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45998.393620949071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45998.393620949071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45998.393620949071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45998.393620949071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45998.393620949071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45998.393620949071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45998.393620949071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45998.393620949071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45998.393620949071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45998.393620949071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45998.393620949071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45998.393620949071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45998.393620949071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45998.393620949071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45998.393620949071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45998.393620949071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45998.393620949071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45998.393620949071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45998.393620949071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45998.393620949071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45998.393620949071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45998.393620949071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45998.393620949071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45998.393620949071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45998.393620949071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45998.393620949071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45998.393620949071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45998.393620949071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45998.393620949071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45998.393620949071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45998.393620949071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45998.393620949071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45998.393620949071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45998.393620949071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45998.393620949071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45998.393620949071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45998.393620949071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45998.393620949071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45998.393620949071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45998.393620949071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45998.393620949071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45998.393620949071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45998.393620949071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45998.393620949071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45998.393620949071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45998.393620949071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45998.393620949071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45998.393620949071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45998.393620949071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45998.393620949071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45998.393620949071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45998.393620949071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45998.393620949071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45998.393620949071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45998.393620949071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45998.393620949071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45998.393620949071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45998.393620949071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45998.393620949071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45998.393620949071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45998.393620949071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45998.393620949071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45998.393620949071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45998.393620949071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45998.393620949071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45998.393620949071</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45998.393620949071</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45998.393621296294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45998.393621296294</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45998.393621296294</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45998.393621296294</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45998.393621296294</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45998.393621296294</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45998.393621296294</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45998.393621296294</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45998.393621296294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45998.393621296294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45998.393621296294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45998.393621296294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45998.393621296294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45998.393621296294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45998.393621296294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45998.393621296294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45998.393621296294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45998.393621296294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45998.393621296294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45998.393621296294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45998.393621296294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45998.393621296294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45998.393621296294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45998.393621296294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45998.393621296294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45998.393621296294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45998.393621296294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45998.393621296294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45998.393621296294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45998.393621296294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45998.393621296294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45998.393621296294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45998.393621296294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45998.393621296294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45998.393621296294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45998.393621296294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45998.393621296294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45998.393621296294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45998.393621296294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45998.393621296294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45998.393621296294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45998.393621296294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45998.393621296294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45998.393621296294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45998.393621296294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45998.393621296294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45998.393621296294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45998.393621296294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45998.393621296294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45998.393621296294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45998.393621296294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45998.393621296294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45998.393621296294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45998.393621296294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45998.393621296294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45998.393621296294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45998.393621296294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45998.393621296294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45998.393621296294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45998.393621296294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45998.393621296294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45998.393621296294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45998.393621296294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45998.393621296294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45998.393621296294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45998.393621296294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45998.393621296294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45998.393621296294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45998.393621296294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45998.393621296294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45998.393621296294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45998.393621296294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45998.393621296294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45998.393621296294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45998.393621296294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45998.393621296294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45998.393621296294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45998.393621296294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45998.393621296294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45998.393621296294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45998.393621296294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45998.393621296294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45998.393621296294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45998.393621296294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45998.393621296294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45998.393621296294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45998.393621296294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45998.393621296294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45998.393621296294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45998.393621296294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45998.393621296294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45998.393621296294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45998.393621296294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45998.393621296294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45998.393621296294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45998.393621296294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45998.393621296294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45998.393621296294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45998.393621296294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45998.393621296294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45998.393621296294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45998.393621296294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45998.393621296294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45998.393621296294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45998.393621296294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45998.393621296294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45998.393621296294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45998.393621296294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45998.393621296294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45998.393621296294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45998.393621296294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45998.393621296294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45998.393621296294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45998.393621296294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45998.393621296294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45998.393621296294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45998.393621296294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45998.393621296294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45998.393621296294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45998.393621296294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45998.393621296294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45998.393621296294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45998.393621296294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45998.393621296294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45998.393621296294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45998.393621296294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45998.393621296294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45998.393621296294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45998.393621296294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45998.393621296294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45998.393621296294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45998.393621296294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45998.393621296294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45998.393621296294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45998.393621296294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45998.393621296294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45998.393621296294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45998.393621296294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45998.393621296294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45998.393621296294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45998.393621296294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45998.393621296294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45998.393621296294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45998.393621296294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45998.393621296294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45998.393621296294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45998.393621296294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45998.393621296294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45998.393621296294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45998.393621296294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45998.393621296294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45998.393621296294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45998.393621296294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45998.393621296294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45998.393621296294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45998.393621296294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45998.393621296294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45998.393621296294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45998.393621296294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45998.393621296294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45998.393621296294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45998.393621296294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45998.393621296294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45998.393621296294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45998.393621296294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45998.393621296294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45998.393621296294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45998.393621296294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45998.393621296294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45998.393621296294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45998.393621296294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45998.393621296294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45998.393621296294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45998.393621296294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45998.393621296294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45998.393621296294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45998.393621296294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45998.393621296294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45998.393621296294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45998.393621296294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45998.393621296294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45998.393621296294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45998.393621296294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45998.393621296294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45998.393621296294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45998.393621296294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45998.393621296294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45998.393621296294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45998.393621296294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45998.393621296294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45998.393621296294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45998.393621296294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45998.393621296294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45998.393621296294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45998.393621296294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45998.393621296294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45998.393621296294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45998.393621296294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45998.393621296294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45998.393621296294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45998.393621296294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45998.393621296294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45998.393621296294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45998.393621296294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45998.393621296294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45998.393621296294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45998.393621296294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45998.393621296294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45998.393621296294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45998.393621296294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45998.393621296294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45998.393621296294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45998.393621296294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45998.393621296294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45998.393621296294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45998.393621296294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45998.393621296294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45998.393621296294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45998.393621296294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45998.393621296294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45998.393621296294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45998.393621296294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45998.393621296294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45998.393621296294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45998.393621296294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45998.393621296294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45998.393621296294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45998.393621296294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45998.393621296294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45998.393621296294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45998.393621296294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45998.393621296294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45998.393621296294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45998.393621296294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45998.393621296294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45998.393621296294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45998.393621296294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45998.393621296294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45998.393621296294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45998.393621296294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45998.393621296294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45998.393621296294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45998.393621296294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45998.393621296294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45998.393621296294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45998.393621296294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45998.393621296294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45998.393621296294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45998.393621296294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45998.393621296294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45998.393621296294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45998.393621296294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45998.393621296294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45998.393621296294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45998.393621296294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45998.393621296294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45998.393621296294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45998.393621296294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45998.393621296294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45998.393621296294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45998.393621296294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45998.393621296294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45998.393621296294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45998.393621296294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45998.393621296294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45998.393621296294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45998.393621296294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45998.393621296294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45998.393621296294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45998.393621296294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45998.393621296294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45998.393621296294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45998.393621296294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45998.393621296294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45998.393621296294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45998.393621296294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45998.393621296294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45998.393621296294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45998.393621296294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45998.393621296294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45998.393621296294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45998.393621296294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45998.393621296294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45998.393621296294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45998.393621296294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45998.393621296294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45998.393621296294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45998.393621296294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45998.393621296294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45998.393621296294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45998.393621296294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45998.393621296294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45998.393621296294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45998.393621296294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45998.393621296294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45998.393621296294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45998.393621296294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45998.393621296294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45998.393621296294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45998.393621296294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45998.393621296294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45998.393621296294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45998.393621296294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45998.393621296294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45998.393621296294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45998.393621296294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45998.393621296294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45998.393621296294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45998.393621296294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45998.393621296294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45998.393621296294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45998.393621296294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45998.393621296294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45998.393621296294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45998.393621296294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45998.393621296294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45998.393621296294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45998.393621296294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45998.393621296294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45998.393621296294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45998.393621296294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45998.393621296294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45998.393621296294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45998.393621296294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45998.393621296294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45998.393621296294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45998.393621296294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45998.393621296294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45998.393621296294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45998.393621296294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45998.393621296294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45998.393621296294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45998.393621296294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45998.393621296294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45998.393621296294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45998.393621296294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45998.393621296294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45998.393621296294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45998.393621296294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45998.393621296294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45998.393621296294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45998.393621296294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45998.393621296294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45998.393621296294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45998.393621296294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45998.393621296294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45998.393621296294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45998.393621296294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45998.393621296294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45998.393621296294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45998.393621296294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45998.393621296294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45998.393621296294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45998.393621296294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45998.393621296294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45998.393621296294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45998.393621296294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45998.393621296294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45998.393621296294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45998.393621296294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45998.393621296294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45998.393621296294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45998.393621296294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45998.393621296294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45998.393621296294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45998.393621296294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45998.393621296294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45998.393621296294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45998.393621296294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45998.393621296294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45998.393621296294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45998.393621296294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45998.393621296294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45998.393621296294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45998.393621296294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45998.393621296294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45998.393621296294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45998.393621296294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45998.393621296294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45998.393621296294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45998.393621296294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45998.393621296294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45998.393621296294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45998.393621296294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45998.393621296294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45998.393621296294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45998.393621296294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45998.393621296294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45998.393621296294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45998.393621296294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45998.393621296294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45998.393621296294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45998.393621296294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45998.393621296294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45998.393621296294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45998.393621296294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45998.393621296294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45998.393621296294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45998.393621296294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45998.393621296294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45998.393621296294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45998.393621296294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45998.393621296294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45998.393621296294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45998.393621296294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45998.393621296294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45998.393621296294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45998.393621296294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45998.393621296294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45998.393621296294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45998.393621296294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45998.393621296294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45998.393621296294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45998.393621296294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45998.393621296294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45998.393621296294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45998.393621296294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45998.393621296294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45998.393621296294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45998.393621296294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45998.393621296294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45998.393621296294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45998.393621296294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45998.393621296294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45998.393621296294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45998.393621296294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45998.393621296294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45998.393621296294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45998.393621296294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45998.393621296294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45998.393621296294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45998.393621296294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45998.393621296294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45998.393621296294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45998.393621296294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45998.393621296294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45998.393621296294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45998.393621296294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45998.393621296294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45998.393621296294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45998.393621296294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45998.393621296294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45998.393621296294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45998.393621296294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45998.393621296294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45998.393621296294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45998.393621296294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45998.393621296294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45998.393621296294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45998.393621296294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45998.393621296294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45998.393621296294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45998.393621296294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45998.393621296294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45998.393621296294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45998.393621296294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45998.393621296294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45998.393621296294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45998.393621296294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45998.393621296294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45998.393621296294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45998.393621296294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45998.393621296294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45998.393621296294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45998.393621296294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45998.393621296294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45998.393621296294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45998.393621296294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45998.393621296294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45998.393621296294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45998.393621296294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45998.393621296294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45998.393621296294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45998.393621296294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45998.393621296294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45998.393621296294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45998.393621296294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45998.393621296294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45998.393621296294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45998.393621296294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45998.393621296294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45998.393621296294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45998.393621296294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45998.393621296294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45998.393621296294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45998.393621296294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45998.393621296294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45998.393621296294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45998.393621296294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45998.393621296294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45998.393621296294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45998.393621296294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45998.393621296294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45998.393621296294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45998.393621296294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45998.393621296294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45998.393621296294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45998.393621296294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45998.393621296294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45998.393621296294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45998.393621296294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45998.393621296294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45998.393621296294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45998.393621296294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45998.393621296294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45998.393621296294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45998.393621296294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45998.393621296294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45998.393621296294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45998.393621296294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45998.393621296294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45998.393621296294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45998.393621296294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45998.393621296294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45998.393621296294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45998.393621296294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45998.393621296294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45998.393621296294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45998.393621296294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45998.393621296294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45998.393621296294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45998.393621296294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45998.393621296294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45998.393621296294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45998.393621296294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45998.393621296294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45998.393621296294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45998.393621296294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45998.393621296294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45998.393621296294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45998.393621296294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45998.393621296294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45998.393621296294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45998.393621296294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45998.393621296294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45998.393621296294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45998.393621296294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45998.393621296294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45998.393621296294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45998.393621296294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45998.393621296294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45998.393621296294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45998.393621296294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45998.393621296294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45998.393621296294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45998.393621296294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45998.393621296294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45998.393621296294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45998.393621296294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45998.393621296294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45998.393621296294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45998.393621296294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45998.393621296294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45998.393621296294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45998.393621296294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45998.393621296294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45998.393621296294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45998.393621296294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45998.393621296294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45998.393621296294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45998.393621296294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45998.393621296294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45998.393621296294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45998.393621296294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45998.393621296294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45998.393621296294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45998.393621296294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45998.393621296294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45998.393621296294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45998.393621296294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45998.393621296294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45998.393621296294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45998.393621296294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45998.393621296294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45998.393621296294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45998.393621296294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45998.393621296294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45998.393621296294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45998.393621296294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45998.393621296294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45998.393621296294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45998.393621296294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45998.393621296294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45998.393621296294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45998.393621296294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45998.393621296294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45998.393621296294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45998.393621296294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45998.393621296294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45998.393621296294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45998.393621296294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45998.393621296294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45998.393621296294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45998.393621296294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45998.393621296294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45998.393621296294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45998.393621296294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45998.393621296294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45998.393621296294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45998.393621296294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45998.393621296294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45998.393621296294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45998.393621296294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45998.393621296294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45998.393621296294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45998.393621296294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45998.393621296294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45998.393621296294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45998.393621296294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45998.393621296294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45998.393621296294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45998.393621296294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45998.393621296294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45998.393621296294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45998.393621296294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45998.393621296294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45998.393621296294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45998.393621296294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45998.393621296294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45998.393621296294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45998.393621296294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45998.393621296294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45998.393621296294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45998.393621296294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45998.393621296294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45998.393621296294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45998.393621296294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45998.393621296294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45998.393621296294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45998.393621296294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45998.393621296294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45998.393621296294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45998.393621296294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45998.393621296294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45998.393621296294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45998.393621296294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45998.393621296294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45998.393621296294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45998.393621296294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45998.393621296294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45998.393621296294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45998.393621296294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45998.393621296294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45998.393621296294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45998.393621296294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45998.393621296294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45998.393621296294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45998.393621296294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45998.393621296294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45998.393621296294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45998.393621296294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45998.393621296294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45998.393621296294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45998.393621296294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45998.393621296294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45998.393621296294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45998.393621296294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45998.393621296294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45998.393621296294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45998.393621296294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45998.393621296294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45998.393621296294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45998.393621296294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45998.393621296294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45998.393621296294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45998.393621296294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45998.393621296294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45998.393621296294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45998.393621296294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45998.393621296294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45998.393621296294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45998.393621296294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45998.393621296294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45998.393621296294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45998.393621296294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45998.393621296294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45998.393621296294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45998.393621296294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45998.393621296294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45998.393621296294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45998.393621296294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45998.393621296294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45998.393621296294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45998.393621296294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45998.393621296294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45998.393621296294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45998.393621296294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45998.393621296294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45998.393621296294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45998.393621296294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45998.393621296294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45998.393621296294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45998.393621296294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45998.393621296294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45998.393621296294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45998.393621296294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45998.393621296294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45998.393621296294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45998.393621296294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45998.393621296294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45998.393621296294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45998.393621296294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45998.393621296294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45998.393621296294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45998.393621296294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45998.393621296294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45998.393621296294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45998.393621296294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45998.393621296294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45998.393621296294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45998.393621296294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45998.393621296294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45998.393621296294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45998.393621296294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45998.393621296294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45998.393621296294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45998.393621296294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45998.393621296294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45998.393621296294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45998.393621296294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45998.393621296294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45998.393621296294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45998.393621296294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45998.393621296294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45998.393621296294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45998.393621296294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45998.393621296294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45998.393621296294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45998.393621296294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45998.393621296294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45998.393621296294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45998.393621296294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45998.393621296294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45998.393621296294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45998.393621296294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45998.393621296294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45998.393621296294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45998.393621296294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45998.393621296294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45998.393621296294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45998.393621296294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45998.393621296294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45998.393621296294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45998.393621296294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45998.393621296294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45998.393621296294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45998.393621296294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45998.393621296294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45998.393621296294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45998.393621296294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45998.393621296294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45998.393621296294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45998.393621296294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45998.393621296294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45998.393621296294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45998.393621296294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45998.393621296294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45998.393621296294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45998.393621296294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45998.393621296294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45998.393621296294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45998.393621296294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45998.393621296294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45998.393621296294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45998.393621296294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45998.393621296294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45998.393621296294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45998.393621296294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45998.393621296294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45998.393621296294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45998.393621296294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45998.393621296294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45998.393621296294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45998.393621296294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45998.393621296294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45998.393621296294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45998.393621296294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45998.393621296294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45998.393621296294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45998.393621296294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45998.393621296294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45998.393621296294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45998.393621296294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45998.393621296294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45998.393621296294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45998.393621296294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45998.393621296294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45998.393621296294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45998.393621296294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45998.393621296294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45998.393621296294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45998.393621296294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45998.393621296294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45998.393621296294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45998.393621296294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45998.393621296294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45998.393621296294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45998.393621296294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45998.393621296294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45998.393621296294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45998.393621296294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45998.393621296294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45998.393621296294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45998.393621296294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45998.393621296294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45998.393621296294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45998.393621296294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45998.393621296294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45998.393621296294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45998.393621296294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45998.393621296294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45998.393621296294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45998.393621296294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45998.393621296294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45998.393621296294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45998.393621296294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45998.393621296294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45998.393621296294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45998.393621296294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45998.393621296294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45998.393621296294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45998.393621296294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45998.393621296294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45998.393621296294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45998.393621296294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45998.393621296294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45998.393621296294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45998.393621296294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45998.393621296294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45998.393621296294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45998.393621296294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45998.393621296294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45998.393621296294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45998.393621296294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45998.393621296294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45998.393621296294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45998.393621296294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45998.393621296294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45998.393621296294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45998.393621296294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45998.393621296294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45998.393621296294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45998.393621296294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45998.393621296294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45998.393621296294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45998.393621296294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45998.393621296294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45998.393621296294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45998.393621296294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45998.393621296294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45998.393621296294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45998.393621296294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45998.393621296294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45998.393621296294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45998.393621296294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45998.393621296294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45998.393621296294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45998.393621296294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45998.393621296294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45998.393621296294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45998.393621296294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45998.393621296294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45998.393621296294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45998.393621296294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45998.393621296294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45998.393621296294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45998.393621296294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45998.393621296294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45998.393621296294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45998.393621296294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45998.393621296294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45998.393621296294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45998.393621296294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45998.393621296294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45998.393621296294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45998.393621296294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45998.393621296294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45998.393621296294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45998.393621296294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45998.393621296294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45998.393621296294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45998.393621296294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45998.393621296294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45998.393621296294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45998.393621296294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45998.393621296294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45998.393621296294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45998.393621296294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45998.393621296294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45998.393621296294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45998.393621296294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45998.393621296294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45998.393621296294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45998.393621296294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45998.393621296294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45998.393621296294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45998.393621296294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45998.393621296294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45998.393621296294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45998.393621296294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45998.393621296294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45998.393621296294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45998.393621296294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45998.393621296294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45998.393621296294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45998.393621296294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45998.393621296294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45998.393621296294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45998.393621296294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45998.393621296294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45998.393621296294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45998.393621296294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45998.393621296294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45998.393621296294</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294.91290370369825</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4" ca="1" si="0">IFERROR(NOW()-F3,"")</f>
        <v>0.86028796296159271</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4.2880555556621403E-2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35887</v>
      </c>
      <c r="E5" s="90" t="s">
        <v>39106</v>
      </c>
      <c r="F5" s="91">
        <v>45998.36996527778</v>
      </c>
      <c r="G5" s="92">
        <f t="shared" ca="1" si="0"/>
        <v>2.3656018514884636E-2</v>
      </c>
      <c r="H5" s="91">
        <v>45998.364340277774</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32959</v>
      </c>
      <c r="E6" s="90" t="s">
        <v>39106</v>
      </c>
      <c r="F6" s="91">
        <v>45998.368622685186</v>
      </c>
      <c r="G6" s="92">
        <f t="shared" ca="1" si="0"/>
        <v>2.4998611108458135E-2</v>
      </c>
      <c r="H6" s="91">
        <v>45998.36277777778</v>
      </c>
      <c r="I6" s="107" t="str">
        <f>IFERROR(VLOOKUP(D6,DB!A:F,6,0),"")</f>
        <v>SCECO</v>
      </c>
      <c r="J6" s="107" t="str">
        <f>IFERROR(VLOOKUP(D6,DB!A:G,7,0),"")</f>
        <v>Vandalized</v>
      </c>
      <c r="K6" s="93" t="s">
        <v>39130</v>
      </c>
      <c r="L6" s="87" t="str">
        <f>IFERROR(VLOOKUP(D6,DB!A:I,9,0),"")</f>
        <v>Latis</v>
      </c>
    </row>
    <row r="7" spans="1:16" ht="15" customHeight="1">
      <c r="A7" s="107"/>
      <c r="B7" s="107" t="str">
        <f>IFERROR(VLOOKUP(D7,DB!A:K,11,0),"")</f>
        <v/>
      </c>
      <c r="C7" s="89"/>
      <c r="D7" s="87"/>
      <c r="E7" s="90"/>
      <c r="F7" s="91"/>
      <c r="G7" s="92">
        <f t="shared" ca="1" si="0"/>
        <v>45998.393621296294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45998.393621296294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45998.393621296294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45998.393621296294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45998.393621296294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45998.393621296294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45998.393621296294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45998.393621296294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45998.393621296294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45998.393621296294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45998.393621296294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45998.393621296294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45998.393621296294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45998.393621296294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45998.393621296294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45998.393621296294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45998.393621296294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45998.393621296294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45998.393621296294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45998.393621296294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45998.393621296294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45998.393621296294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45998.393621296294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45998.393621296294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45998.393621296294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45998.393621296294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45998.393621296294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45998.393621296294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45998.393621296294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45998.393621296294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45998.393621296294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45998.393621296294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45998.393621296294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45998.393621296294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45998.393621296294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45998.393621296294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45998.393621296294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45998.393621296294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45998.393621296294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45998.393621296294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45998.393621296294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45998.393621296294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45998.393621296294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45998.393621296294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45998.393621296294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45998.393621296294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45998.393621296294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45998.393621296294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ref="G55:G118" ca="1" si="1">IFERROR(NOW()-F55,"")</f>
        <v>45998.393621296294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45998.393621296294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45998.393621296294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45998.393621296294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45998.393621296294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45998.393621296294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45998.393621296294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45998.393621296294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45998.393621296294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45998.393621296294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45998.393621296294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45998.393621296294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45998.393621296294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45998.393621296294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45998.393621296294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45998.393621296294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45998.393621296294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45998.393621296294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45998.393621296294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45998.393621296294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45998.393621296294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45998.393621296294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45998.393621296294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45998.393621296294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45998.393621296294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45998.393621296294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45998.393621296294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45998.393621296294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45998.393621296294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45998.393621296294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45998.393621296294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45998.393621296294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45998.393621296294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45998.393621296294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45998.393621296294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45998.393621296294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45998.393621296294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45998.393621296294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45998.393621296294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45998.393621296294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45998.393621296294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45998.393621296294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45998.393621296294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45998.393621296294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45998.393621296294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45998.393621296294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45998.393621296294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45998.393621296294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45998.393621296294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45998.393621296294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45998.393621296294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45998.393621296294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45998.393621296294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45998.393621296294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45998.393621296294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45998.393621296294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45998.393621296294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45998.393621296294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45998.393621296294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45998.393621296294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45998.393621296294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45998.393621296294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45998.393621296294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45998.393621296294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ref="G119:G164" ca="1" si="2">IFERROR(NOW()-F119,"")</f>
        <v>45998.393621296294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45998.393621296294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45998.393621296294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45998.393621296294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45998.393621296294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45998.393621296294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45998.393621296294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45998.393621296294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45998.393621296294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45998.393621296294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45998.393621296294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45998.393621296294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45998.393621296294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45998.393621296294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45998.393621296294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45998.393621296294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45998.393621296294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45998.393621296294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45998.393621296294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45998.393621296294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45998.393621296294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45998.393621296294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45998.393621296294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45998.393621296294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45998.393621296294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45998.393621296294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45998.393621296294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45998.393621296294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45998.393621296294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45998.393621296294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45998.393621296294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45998.393621296294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45998.393621296294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45998.393621296294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45998.393621296294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45998.393621296294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45998.393621296294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45998.393621296294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45998.393621296294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45998.393621296294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45998.393621296294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45998.393621296294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45998.393621296294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45998.393621296294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45998.393621296294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45998.393621296294</v>
      </c>
      <c r="H164" s="91"/>
      <c r="I164" s="107" t="str">
        <f>IFERROR(VLOOKUP(D164,DB!A:F,6,0),"")</f>
        <v/>
      </c>
      <c r="J164" s="107" t="str">
        <f>IFERROR(VLOOKUP(D164,DB!A:G,7,0),"")</f>
        <v/>
      </c>
      <c r="K164" s="93"/>
      <c r="L164" s="87" t="str">
        <f>IFERROR(VLOOKUP(D164,DB!A:I,9,0),"")</f>
        <v/>
      </c>
    </row>
  </sheetData>
  <dataValidations count="2">
    <dataValidation allowBlank="1" showInputMessage="1" showErrorMessage="1" sqref="E1" xr:uid="{A4F81451-56CC-4543-9497-104C4E44EE4B}"/>
    <dataValidation type="list" allowBlank="1" showInputMessage="1" showErrorMessage="1" sqref="E2:E1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A7" sqref="A7:XFD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106.56156111110613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72.204743981477804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49.732510185182036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17.020322685180872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1.2861328703656909</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36671</v>
      </c>
      <c r="E7" s="37" t="s">
        <v>39106</v>
      </c>
      <c r="F7" s="38">
        <v>45998.360636574071</v>
      </c>
      <c r="G7" s="131">
        <f t="shared" ref="G7:G30" ca="1" si="3">IFERROR(NOW()-F7,"")</f>
        <v>3.2984722223773133E-2</v>
      </c>
      <c r="H7" s="38">
        <v>45998.354733796295</v>
      </c>
      <c r="I7" s="37" t="str">
        <f>IFERROR(VLOOKUP(D7,DB!A:F,6,0),"")</f>
        <v>SCECO</v>
      </c>
      <c r="J7" s="37" t="str">
        <f>IFERROR(VLOOKUP(D7,DB!A:G,7,0),"")</f>
        <v>Dead</v>
      </c>
      <c r="K7" s="37" t="s">
        <v>39142</v>
      </c>
      <c r="L7" s="37" t="str">
        <f>IFERROR(VLOOKUP(D7,DB!A:I,9,0),"")</f>
        <v>Latis</v>
      </c>
    </row>
    <row r="8" spans="1:13">
      <c r="A8" s="37" t="s">
        <v>39143</v>
      </c>
      <c r="B8" s="37" t="str">
        <f>IFERROR(VLOOKUP(D8,DB!A:K,11,0),"")</f>
        <v>R5</v>
      </c>
      <c r="C8" s="37">
        <v>1</v>
      </c>
      <c r="D8" s="37" t="s">
        <v>33724</v>
      </c>
      <c r="E8" s="37" t="s">
        <v>39106</v>
      </c>
      <c r="F8" s="38">
        <v>45998.375590277778</v>
      </c>
      <c r="G8" s="131">
        <f t="shared" ca="1" si="3"/>
        <v>1.8031018516921904E-2</v>
      </c>
      <c r="H8" s="38">
        <v>45998.369340277779</v>
      </c>
      <c r="I8" s="37" t="str">
        <f>IFERROR(VLOOKUP(D8,DB!A:F,6,0),"")</f>
        <v>SCECO</v>
      </c>
      <c r="J8" s="37" t="str">
        <f>IFERROR(VLOOKUP(D8,DB!A:G,7,0),"")</f>
        <v>Good</v>
      </c>
      <c r="K8" s="37" t="s">
        <v>39144</v>
      </c>
      <c r="L8" s="37" t="str">
        <f>IFERROR(VLOOKUP(D8,DB!A:I,9,0),"")</f>
        <v>Latis</v>
      </c>
    </row>
    <row r="9" spans="1:13">
      <c r="A9" s="37"/>
      <c r="B9" s="37" t="str">
        <f>IFERROR(VLOOKUP(D9,DB!A:K,11,0),"")</f>
        <v/>
      </c>
      <c r="C9" s="37"/>
      <c r="D9" s="156"/>
      <c r="E9" s="37"/>
      <c r="F9" s="38"/>
      <c r="G9" s="131">
        <f t="shared" ca="1" si="3"/>
        <v>45998.393621296294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45998.393621296294</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45998.393621296294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45998.393621296294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45998.393621296294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45998.393621296294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45998.393621296294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45998.393621296294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45998.393621296294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45998.393621296294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45998.393621296294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45998.393621296294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45998.393621296294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45998.393621296294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45998.393621296294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45998.393621296294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45998.393621296294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45998.393621296294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45998.393621296294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45998.393621296294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45998.393621296294</v>
      </c>
      <c r="H29" s="38"/>
      <c r="I29" s="37" t="str">
        <f>IFERROR(VLOOKUP(D29,DB!A:F,6,0),"")</f>
        <v/>
      </c>
      <c r="J29" s="37" t="str">
        <f>IFERROR(VLOOKUP(D29,DB!A:G,7,0),"")</f>
        <v/>
      </c>
      <c r="K29" s="37"/>
      <c r="L29" s="37" t="str">
        <f>IFERROR(VLOOKUP(D29,DB!A:I,9,0),"")</f>
        <v/>
      </c>
    </row>
    <row r="30" spans="1:12">
      <c r="A30" s="146"/>
      <c r="B30" s="146" t="str">
        <f>IFERROR(VLOOKUP(D30,DB!A:K,11,0),"")</f>
        <v/>
      </c>
      <c r="C30" s="146"/>
      <c r="D30" s="146"/>
      <c r="E30" s="146"/>
      <c r="F30" s="147"/>
      <c r="G30" s="148">
        <f t="shared" ca="1" si="3"/>
        <v>45998.393621296294</v>
      </c>
      <c r="H30" s="147"/>
      <c r="I30" s="146" t="str">
        <f>IFERROR(VLOOKUP(D30,DB!A:F,6,0),"")</f>
        <v/>
      </c>
      <c r="J30" s="146" t="str">
        <f>IFERROR(VLOOKUP(D30,DB!A:G,7,0),"")</f>
        <v/>
      </c>
      <c r="K30" s="146"/>
      <c r="L30" s="146"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45998.393620949071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45998.393620949071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45998.393620949071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45998.393620949071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45998.393620949071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45998.393620949071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45998.393620949071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45998.393620949071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45998.393620949071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45998.393620949071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45998.393620949071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45998.393620949071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45998.393620949071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45998.393620949071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45998.393620949071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45998.393620949071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45998.393620949071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45998.393620949071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45998.393620949071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45998.393620949071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45998.393620949071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45998.393620949071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45998.393620949071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45998.393620949071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45998.393620949071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45998.393620949071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45998.393620949071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45998.393620949071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45998.393620949071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45998.393620949071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45998.393620949071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45998.393620949071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45998.393620949071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45998.393620949071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45998.393620949071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45998.393620949071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45998.393620949071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45998.393620949071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45998.393620949071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45998.393620949071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45998.393620949071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45998.393620949071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45998.393620949071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45998.393620949071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45998.393620949071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45998.393620949071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45998.393620949071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45998.393620949071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45998.393620949071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45998.393620949071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45998.393620949071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45998.393620949071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45998.393620949071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45998.393620949071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45998.393620949071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45998.393620949071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45998.393620949071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45998.393620949071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45998.393620949071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45998.393620949071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45998.393620949071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45998.393620949071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45998.393620949071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45998.393620949071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45998.393620949071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45998.393620949071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45998.393620949071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45998.393620949071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45998.393620949071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45998.393620949071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45998.393620949071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45998.393620949071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45998.393620949071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45998.393620949071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45998.393620949071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45998.393620949071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45998.393620949071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45998.393620949071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45998.393620949071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45998.393620949071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45998.393620949071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45998.393620949071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45998.393620949071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45998.393620949071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45998.393620949071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45998.393620949071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45998.393620949071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45998.393620949071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45998.393620949071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45998.393620949071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45998.393620949071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45998.393620949071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45998.393620949071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45998.393620949071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45998.393620949071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45998.393620949071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45998.393620949071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45998.393620949071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45998.393620949071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45998.393620949071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45998.393620949071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45998.393620949071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45998.393620949071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45998.393620949071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45998.393620949071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45998.393620949071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45998.393620949071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45998.393620949071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45998.393620949071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45998.393620949071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45998.393620949071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45998.393620949071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45998.393620949071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45998.393620949071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45998.393620949071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45998.393620949071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45998.393620949071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45998.393620949071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45998.393620949071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45998.393620949071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45998.393620949071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45998.393620949071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45998.393620949071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45998.393620949071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45998.393620949071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45998.393620949071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45998.393620949071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45998.393620949071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45998.393620949071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45998.393620949071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45998.393620949071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45998.393620949071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45998.393620949071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45998.393620949071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45998.393620949071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45998.393620949071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45998.393620949071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45998.393620949071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45998.393620949071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45998.393620949071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45998.393620949071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45998.393620949071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45998.393620949071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45998.393620949071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45998.393620949071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45998.393620949071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45998.393620949071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45998.393621064817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45998.393621064817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45998.393621064817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45998.393621064817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45998.393621064817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45998.393621064817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45998.393621064817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45998.393621064817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45998.393621064817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45998.393621064817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45998.393621064817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45998.393621064817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45998.393621064817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45998.393621064817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45998.393621064817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45998.393621064817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45998.393621064817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45998.393621064817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45998.393621064817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45998.393621064817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45998.393621064817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45998.393621064817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45998.393621064817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45998.393621064817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45998.393621064817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45998.393621064817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45998.393621064817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45998.393621064817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45998.393621064817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45998.393621064817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45998.393621064817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45998.393621064817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45998.393621064817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45998.393621064817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45998.393621064817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45998.393621064817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45998.393621064817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45998.393621064817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45998.393621064817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45998.393621064817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45998.393621064817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45998.393621064817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45998.393621064817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45998.393621064817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45998.393621064817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45998.393621064817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45998.393621064817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45998.393621064817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45998.393621064817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45998.393621064817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45998.393621064817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45998.393621064817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45998.393621064817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45998.393621064817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45998.393621064817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45998.393621064817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45998.393621064817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45998.393621064817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45998.393621064817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45998.393621064817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45998.393621064817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45998.393621064817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45998.393621064817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45998.393621064817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45998.393621064817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45998.393621064817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45998.393621064817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45998.393621064817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45998.393621064817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45998.393621064817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45998.393621064817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45998.393621064817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45998.393621064817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45998.393621064817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45998.393621064817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45998.393621064817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45998.393621064817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45998.393621064817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45998.393621064817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45998.393621064817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45998.393621064817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45998.393621064817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45998.393621064817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45998.393621064817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45998.393621064817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45998.393621064817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45998.393621064817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45998.393621064817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45998.393621064817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45998.393621064817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45998.393621064817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45998.393621064817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45998.393621064817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45998.393621064817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45998.393621064817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45998.393621064817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45998.393621064817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45998.393621064817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45998.393621064817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45998.393621064817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45998.393621064817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45998.393621064817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45998.393621064817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45998.393621064817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45998.393621064817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45998.393621064817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45998.393621064817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45998.393621064817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45998.393621064817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45998.393621064817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45998.393621064817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45998.393621064817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45998.393621064817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45998.393621064817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45998.393621064817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45998.393621064817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45998.393621064817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45998.393621064817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45998.393621064817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45998.393621064817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45998.393621064817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45998.393621064817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45998.393621064817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45998.393621064817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45998.393621064817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45998.393621064817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45998.393621064817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45998.393621064817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45998.393621064817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45998.393621064817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45998.393621064817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45998.393621064817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45998.393621064817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45998.393621064817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45998.393621064817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45998.393621064817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45998.393621064817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45998.393621064817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45998.393621064817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45998.393621064817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45998.393621064817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45998.393621064817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45998.393621064817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45998.393621064817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45998.393621064817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45998.393621064817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45998.393621064817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45998.393621064817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45998.393621064817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45998.393621064817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45998.393621064817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45998.393621064817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45998.393621064817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45998.393621064817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45998.393621064817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45998.393621064817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45998.393621064817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45998.393621064817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45998.393621064817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45998.393621064817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45998.393621064817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45998.393621064817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45998.393621064817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45998.393621064817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45998.393621064817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45998.393621064817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45998.393621064817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45998.393621064817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45998.393621064817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45998.393621064817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45998.393621064817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45998.393621064817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45998.393621064817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45998.393621064817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45998.393621064817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45998.393621064817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45998.393621064817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45998.393621064817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45998.393621064817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45998.393621064817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45998.393621064817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45998.393621064817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45998.393621064817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45998.393621064817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45998.393621064817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45998.393621064817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45998.393621064817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45998.393621064817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45998.393621064817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45998.393621064817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45998.393621064817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45998.393621064817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45998.393621064817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45998.393621064817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45998.393621064817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45998.393621064817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45998.393621064817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45998.393621064817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45998.393621064817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45998.393621064817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45998.393621064817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45998.393621064817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45998.393621064817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45998.393621064817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45998.393621064817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45998.393621064817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45998.393621064817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45998.393621064817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45998.393621064817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45998.393621064817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45998.393621064817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45998.393621064817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45998.393621064817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45998.393621064817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45998.393621064817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45998.393621064817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45998.393621064817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45998.393621064817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45998.393621064817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45998.393621064817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45998.393621064817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45998.393621064817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45998.393621064817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45998.393621064817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45998.393621064817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45998.393621064817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45998.393621064817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45998.393621064817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45998.393621064817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45998.393621064817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45998.393621064817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45998.393621064817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45998.393621064817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45998.393621064817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45998.393621064817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45998.393621064817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45998.393621064817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45998.393621064817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45998.393621064817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45998.393621064817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45998.393621064817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45998.393621064817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45998.393621064817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45998.393621064817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45998.393621064817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45998.393621064817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45998.393621064817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45998.393621064817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45998.393621064817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45998.393621064817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45998.393621064817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45998.393621064817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45998.393621064817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